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Teke\Városi teke 2016-17\"/>
    </mc:Choice>
  </mc:AlternateContent>
  <bookViews>
    <workbookView xWindow="0" yWindow="0" windowWidth="23040" windowHeight="9732" tabRatio="659"/>
  </bookViews>
  <sheets>
    <sheet name="2017. tavasz és éves" sheetId="7" r:id="rId1"/>
  </sheets>
  <calcPr calcId="171027"/>
</workbook>
</file>

<file path=xl/calcChain.xml><?xml version="1.0" encoding="utf-8"?>
<calcChain xmlns="http://schemas.openxmlformats.org/spreadsheetml/2006/main">
  <c r="AB20" i="7" l="1"/>
  <c r="AJ191" i="7" l="1"/>
  <c r="AC131" i="7" l="1"/>
  <c r="AC56" i="7" l="1"/>
  <c r="AI56" i="7" s="1"/>
  <c r="AC192" i="7" l="1"/>
  <c r="AI192" i="7" s="1"/>
  <c r="U20" i="7" l="1"/>
  <c r="AI18" i="7" l="1"/>
  <c r="AF18" i="7"/>
  <c r="AH18" i="7" s="1"/>
  <c r="AF87" i="7"/>
  <c r="AH87" i="7" s="1"/>
  <c r="AI87" i="7"/>
  <c r="AJ18" i="7" l="1"/>
  <c r="AJ87" i="7"/>
  <c r="AF72" i="7" l="1"/>
  <c r="AH72" i="7" s="1"/>
  <c r="AD72" i="7"/>
  <c r="AC72" i="7"/>
  <c r="AI72" i="7" s="1"/>
  <c r="AJ72" i="7" s="1"/>
  <c r="AF101" i="7" l="1"/>
  <c r="AH101" i="7" s="1"/>
  <c r="AD101" i="7"/>
  <c r="AC101" i="7"/>
  <c r="AI101" i="7" s="1"/>
  <c r="AJ101" i="7" l="1"/>
  <c r="AF32" i="7"/>
  <c r="AH32" i="7" s="1"/>
  <c r="AD32" i="7"/>
  <c r="AC32" i="7"/>
  <c r="AI32" i="7" s="1"/>
  <c r="AF206" i="7" l="1"/>
  <c r="AH206" i="7" s="1"/>
  <c r="AD206" i="7"/>
  <c r="AC206" i="7"/>
  <c r="AI206" i="7" s="1"/>
  <c r="AF190" i="7"/>
  <c r="AH190" i="7" s="1"/>
  <c r="AF191" i="7"/>
  <c r="AH191" i="7" s="1"/>
  <c r="AD190" i="7"/>
  <c r="AD191" i="7"/>
  <c r="AC190" i="7"/>
  <c r="AI190" i="7" s="1"/>
  <c r="AC191" i="7"/>
  <c r="AI191" i="7" s="1"/>
  <c r="AF177" i="7"/>
  <c r="AH177" i="7" s="1"/>
  <c r="AD177" i="7"/>
  <c r="AC177" i="7"/>
  <c r="AI177" i="7" s="1"/>
  <c r="AF163" i="7"/>
  <c r="AH163" i="7" s="1"/>
  <c r="AF159" i="7"/>
  <c r="AH159" i="7" s="1"/>
  <c r="AF160" i="7"/>
  <c r="AH160" i="7" s="1"/>
  <c r="AF161" i="7"/>
  <c r="AH161" i="7" s="1"/>
  <c r="AF162" i="7"/>
  <c r="AH162" i="7" s="1"/>
  <c r="AD159" i="7"/>
  <c r="AD160" i="7"/>
  <c r="AD161" i="7"/>
  <c r="AD162" i="7"/>
  <c r="AD163" i="7"/>
  <c r="AC159" i="7"/>
  <c r="AI159" i="7" s="1"/>
  <c r="AC160" i="7"/>
  <c r="AI160" i="7" s="1"/>
  <c r="AC161" i="7"/>
  <c r="AI161" i="7" s="1"/>
  <c r="AC162" i="7"/>
  <c r="AI162" i="7" s="1"/>
  <c r="AC163" i="7"/>
  <c r="AI163" i="7" s="1"/>
  <c r="AF144" i="7"/>
  <c r="AH144" i="7" s="1"/>
  <c r="AF145" i="7"/>
  <c r="AH145" i="7" s="1"/>
  <c r="AF146" i="7"/>
  <c r="AH146" i="7" s="1"/>
  <c r="AC144" i="7"/>
  <c r="AI144" i="7" s="1"/>
  <c r="AC145" i="7"/>
  <c r="AI145" i="7" s="1"/>
  <c r="AC146" i="7"/>
  <c r="AI146" i="7" s="1"/>
  <c r="AD144" i="7"/>
  <c r="AD145" i="7"/>
  <c r="AD146" i="7"/>
  <c r="AI131" i="7"/>
  <c r="AF131" i="7"/>
  <c r="AH131" i="7" s="1"/>
  <c r="AD131" i="7"/>
  <c r="AC86" i="7"/>
  <c r="AI86" i="7" s="1"/>
  <c r="AD86" i="7"/>
  <c r="AF86" i="7"/>
  <c r="AH86" i="7" s="1"/>
  <c r="AF44" i="7"/>
  <c r="AH44" i="7" s="1"/>
  <c r="AD44" i="7"/>
  <c r="AC44" i="7"/>
  <c r="AI44" i="7" s="1"/>
  <c r="AF16" i="7"/>
  <c r="AH16" i="7" s="1"/>
  <c r="AF17" i="7"/>
  <c r="AH17" i="7" s="1"/>
  <c r="AC16" i="7"/>
  <c r="AI16" i="7" s="1"/>
  <c r="AC17" i="7"/>
  <c r="AI17" i="7" s="1"/>
  <c r="AD16" i="7"/>
  <c r="AD17" i="7"/>
  <c r="AJ190" i="7" l="1"/>
  <c r="AJ17" i="7"/>
  <c r="AJ163" i="7"/>
  <c r="AJ206" i="7"/>
  <c r="AJ177" i="7"/>
  <c r="AJ160" i="7"/>
  <c r="AJ159" i="7"/>
  <c r="AJ131" i="7"/>
  <c r="AJ16" i="7"/>
  <c r="AJ86" i="7"/>
  <c r="AJ44" i="7"/>
  <c r="S20" i="7" l="1"/>
  <c r="Q20" i="7" l="1"/>
  <c r="AF112" i="7" l="1"/>
  <c r="AH112" i="7" s="1"/>
  <c r="P20" i="7" l="1"/>
  <c r="AC189" i="7" l="1"/>
  <c r="AC112" i="7" l="1"/>
  <c r="AI112" i="7" s="1"/>
  <c r="AJ112" i="7" s="1"/>
  <c r="AD112" i="7"/>
  <c r="AI189" i="7" l="1"/>
  <c r="AF189" i="7"/>
  <c r="AH189" i="7" s="1"/>
  <c r="AD189" i="7"/>
  <c r="AJ189" i="7" l="1"/>
  <c r="AF7" i="7"/>
  <c r="AH7" i="7" s="1"/>
  <c r="AF8" i="7"/>
  <c r="AH8" i="7" s="1"/>
  <c r="AF9" i="7"/>
  <c r="AH9" i="7" s="1"/>
  <c r="AF10" i="7"/>
  <c r="AH10" i="7" s="1"/>
  <c r="AF11" i="7"/>
  <c r="AH11" i="7" s="1"/>
  <c r="AF12" i="7"/>
  <c r="AH12" i="7" s="1"/>
  <c r="AF13" i="7"/>
  <c r="AH13" i="7" s="1"/>
  <c r="AF14" i="7"/>
  <c r="AH14" i="7" s="1"/>
  <c r="AF15" i="7"/>
  <c r="AH15" i="7" s="1"/>
  <c r="AF19" i="7"/>
  <c r="AH19" i="7" s="1"/>
  <c r="AF21" i="7"/>
  <c r="AH21" i="7" s="1"/>
  <c r="AF22" i="7"/>
  <c r="AH22" i="7" s="1"/>
  <c r="AF23" i="7"/>
  <c r="AH23" i="7" s="1"/>
  <c r="AF24" i="7"/>
  <c r="AH24" i="7" s="1"/>
  <c r="AF25" i="7"/>
  <c r="AH25" i="7" s="1"/>
  <c r="AF26" i="7"/>
  <c r="AH26" i="7" s="1"/>
  <c r="AF27" i="7"/>
  <c r="AH27" i="7" s="1"/>
  <c r="AF28" i="7"/>
  <c r="AH28" i="7" s="1"/>
  <c r="AF29" i="7"/>
  <c r="AH29" i="7" s="1"/>
  <c r="AF30" i="7"/>
  <c r="AH30" i="7" s="1"/>
  <c r="AF31" i="7"/>
  <c r="AH31" i="7" s="1"/>
  <c r="AF33" i="7"/>
  <c r="AH33" i="7" s="1"/>
  <c r="AF35" i="7"/>
  <c r="AH35" i="7" s="1"/>
  <c r="AF36" i="7"/>
  <c r="AH36" i="7" s="1"/>
  <c r="AF37" i="7"/>
  <c r="AH37" i="7" s="1"/>
  <c r="AF38" i="7"/>
  <c r="AH38" i="7" s="1"/>
  <c r="AF39" i="7"/>
  <c r="AH39" i="7" s="1"/>
  <c r="AF40" i="7"/>
  <c r="AH40" i="7" s="1"/>
  <c r="AF41" i="7"/>
  <c r="AH41" i="7" s="1"/>
  <c r="AF42" i="7"/>
  <c r="AH42" i="7" s="1"/>
  <c r="AF43" i="7"/>
  <c r="AH43" i="7" s="1"/>
  <c r="AF45" i="7"/>
  <c r="AH45" i="7" s="1"/>
  <c r="AF47" i="7"/>
  <c r="AH47" i="7" s="1"/>
  <c r="AF48" i="7"/>
  <c r="AH48" i="7" s="1"/>
  <c r="AF49" i="7"/>
  <c r="AH49" i="7" s="1"/>
  <c r="AF50" i="7"/>
  <c r="AH50" i="7" s="1"/>
  <c r="AF51" i="7"/>
  <c r="AH51" i="7" s="1"/>
  <c r="AF52" i="7"/>
  <c r="AH52" i="7" s="1"/>
  <c r="AF53" i="7"/>
  <c r="AH53" i="7" s="1"/>
  <c r="AF54" i="7"/>
  <c r="AH54" i="7" s="1"/>
  <c r="AF55" i="7"/>
  <c r="AH55" i="7" s="1"/>
  <c r="AF56" i="7"/>
  <c r="AH56" i="7" s="1"/>
  <c r="AJ56" i="7" s="1"/>
  <c r="AF57" i="7"/>
  <c r="AH57" i="7" s="1"/>
  <c r="AF61" i="7"/>
  <c r="AH61" i="7" s="1"/>
  <c r="AF62" i="7"/>
  <c r="AH62" i="7" s="1"/>
  <c r="AF63" i="7"/>
  <c r="AH63" i="7" s="1"/>
  <c r="AF64" i="7"/>
  <c r="AH64" i="7" s="1"/>
  <c r="AF65" i="7"/>
  <c r="AH65" i="7" s="1"/>
  <c r="AF66" i="7"/>
  <c r="AH66" i="7" s="1"/>
  <c r="AF67" i="7"/>
  <c r="AH67" i="7" s="1"/>
  <c r="AF68" i="7"/>
  <c r="AH68" i="7" s="1"/>
  <c r="AF69" i="7"/>
  <c r="AH69" i="7" s="1"/>
  <c r="AF70" i="7"/>
  <c r="AH70" i="7" s="1"/>
  <c r="AF71" i="7"/>
  <c r="AH71" i="7" s="1"/>
  <c r="AF73" i="7"/>
  <c r="AH73" i="7" s="1"/>
  <c r="AF75" i="7"/>
  <c r="AH75" i="7" s="1"/>
  <c r="AF76" i="7"/>
  <c r="AH76" i="7" s="1"/>
  <c r="AF77" i="7"/>
  <c r="AH77" i="7" s="1"/>
  <c r="AF78" i="7"/>
  <c r="AH78" i="7" s="1"/>
  <c r="AF79" i="7"/>
  <c r="AH79" i="7" s="1"/>
  <c r="AF80" i="7"/>
  <c r="AH80" i="7" s="1"/>
  <c r="AF81" i="7"/>
  <c r="AH81" i="7" s="1"/>
  <c r="AF82" i="7"/>
  <c r="AH82" i="7" s="1"/>
  <c r="AF83" i="7"/>
  <c r="AH83" i="7" s="1"/>
  <c r="AF84" i="7"/>
  <c r="AH84" i="7" s="1"/>
  <c r="AF85" i="7"/>
  <c r="AH85" i="7" s="1"/>
  <c r="AF88" i="7"/>
  <c r="AH88" i="7" s="1"/>
  <c r="AF90" i="7"/>
  <c r="AH90" i="7" s="1"/>
  <c r="AF91" i="7"/>
  <c r="AH91" i="7" s="1"/>
  <c r="AF92" i="7"/>
  <c r="AH92" i="7" s="1"/>
  <c r="AF93" i="7"/>
  <c r="AH93" i="7" s="1"/>
  <c r="AF94" i="7"/>
  <c r="AH94" i="7" s="1"/>
  <c r="AF95" i="7"/>
  <c r="AH95" i="7" s="1"/>
  <c r="AF96" i="7"/>
  <c r="AH96" i="7" s="1"/>
  <c r="AF97" i="7"/>
  <c r="AH97" i="7" s="1"/>
  <c r="AF98" i="7"/>
  <c r="AH98" i="7" s="1"/>
  <c r="AF99" i="7"/>
  <c r="AH99" i="7" s="1"/>
  <c r="AF100" i="7"/>
  <c r="AH100" i="7" s="1"/>
  <c r="AF102" i="7"/>
  <c r="AH102" i="7" s="1"/>
  <c r="AF106" i="7"/>
  <c r="AH106" i="7" s="1"/>
  <c r="AF107" i="7"/>
  <c r="AH107" i="7" s="1"/>
  <c r="AF108" i="7"/>
  <c r="AH108" i="7" s="1"/>
  <c r="AF109" i="7"/>
  <c r="AH109" i="7" s="1"/>
  <c r="AF110" i="7"/>
  <c r="AH110" i="7" s="1"/>
  <c r="AF111" i="7"/>
  <c r="AH111" i="7" s="1"/>
  <c r="AF113" i="7"/>
  <c r="AH113" i="7" s="1"/>
  <c r="AF114" i="7"/>
  <c r="AH114" i="7" s="1"/>
  <c r="AF115" i="7"/>
  <c r="AH115" i="7" s="1"/>
  <c r="AF116" i="7"/>
  <c r="AH116" i="7" s="1"/>
  <c r="AF117" i="7"/>
  <c r="AH117" i="7" s="1"/>
  <c r="AF120" i="7"/>
  <c r="AH120" i="7" s="1"/>
  <c r="AF121" i="7"/>
  <c r="AH121" i="7" s="1"/>
  <c r="AF122" i="7"/>
  <c r="AH122" i="7" s="1"/>
  <c r="AF123" i="7"/>
  <c r="AH123" i="7" s="1"/>
  <c r="AF124" i="7"/>
  <c r="AH124" i="7" s="1"/>
  <c r="AF125" i="7"/>
  <c r="AH125" i="7" s="1"/>
  <c r="AF126" i="7"/>
  <c r="AH126" i="7" s="1"/>
  <c r="AF127" i="7"/>
  <c r="AH127" i="7" s="1"/>
  <c r="AF128" i="7"/>
  <c r="AH128" i="7" s="1"/>
  <c r="AF129" i="7"/>
  <c r="AH129" i="7" s="1"/>
  <c r="AF130" i="7"/>
  <c r="AH130" i="7" s="1"/>
  <c r="AF132" i="7"/>
  <c r="AH132" i="7" s="1"/>
  <c r="AF135" i="7"/>
  <c r="AH135" i="7" s="1"/>
  <c r="AF136" i="7"/>
  <c r="AH136" i="7" s="1"/>
  <c r="AF137" i="7"/>
  <c r="AH137" i="7" s="1"/>
  <c r="AF138" i="7"/>
  <c r="AH138" i="7" s="1"/>
  <c r="AF139" i="7"/>
  <c r="AH139" i="7" s="1"/>
  <c r="AF140" i="7"/>
  <c r="AH140" i="7" s="1"/>
  <c r="AF141" i="7"/>
  <c r="AH141" i="7" s="1"/>
  <c r="AF142" i="7"/>
  <c r="AH142" i="7" s="1"/>
  <c r="AF143" i="7"/>
  <c r="AH143" i="7" s="1"/>
  <c r="AF147" i="7"/>
  <c r="AH147" i="7" s="1"/>
  <c r="AF152" i="7"/>
  <c r="AH152" i="7" s="1"/>
  <c r="AF153" i="7"/>
  <c r="AH153" i="7" s="1"/>
  <c r="AF154" i="7"/>
  <c r="AH154" i="7" s="1"/>
  <c r="AF155" i="7"/>
  <c r="AH155" i="7" s="1"/>
  <c r="AF156" i="7"/>
  <c r="AH156" i="7" s="1"/>
  <c r="AF157" i="7"/>
  <c r="AH157" i="7" s="1"/>
  <c r="AF158" i="7"/>
  <c r="AH158" i="7" s="1"/>
  <c r="AF164" i="7"/>
  <c r="AH164" i="7" s="1"/>
  <c r="AF166" i="7"/>
  <c r="AH166" i="7" s="1"/>
  <c r="AF167" i="7"/>
  <c r="AH167" i="7" s="1"/>
  <c r="AF168" i="7"/>
  <c r="AH168" i="7" s="1"/>
  <c r="AF169" i="7"/>
  <c r="AH169" i="7" s="1"/>
  <c r="AF170" i="7"/>
  <c r="AH170" i="7" s="1"/>
  <c r="AF171" i="7"/>
  <c r="AH171" i="7" s="1"/>
  <c r="AF172" i="7"/>
  <c r="AH172" i="7" s="1"/>
  <c r="AF173" i="7"/>
  <c r="AH173" i="7" s="1"/>
  <c r="AF174" i="7"/>
  <c r="AH174" i="7" s="1"/>
  <c r="AF175" i="7"/>
  <c r="AH175" i="7" s="1"/>
  <c r="AF176" i="7"/>
  <c r="AH176" i="7" s="1"/>
  <c r="AF178" i="7"/>
  <c r="AH178" i="7" s="1"/>
  <c r="AF180" i="7"/>
  <c r="AH180" i="7" s="1"/>
  <c r="AF181" i="7"/>
  <c r="AH181" i="7" s="1"/>
  <c r="AF182" i="7"/>
  <c r="AH182" i="7" s="1"/>
  <c r="AF183" i="7"/>
  <c r="AH183" i="7" s="1"/>
  <c r="AF184" i="7"/>
  <c r="AH184" i="7" s="1"/>
  <c r="AF185" i="7"/>
  <c r="AH185" i="7" s="1"/>
  <c r="AF186" i="7"/>
  <c r="AH186" i="7" s="1"/>
  <c r="AF187" i="7"/>
  <c r="AH187" i="7" s="1"/>
  <c r="AF188" i="7"/>
  <c r="AH188" i="7" s="1"/>
  <c r="AF193" i="7"/>
  <c r="AH193" i="7" s="1"/>
  <c r="AF195" i="7"/>
  <c r="AH195" i="7" s="1"/>
  <c r="AF196" i="7"/>
  <c r="AH196" i="7" s="1"/>
  <c r="AF197" i="7"/>
  <c r="AH197" i="7" s="1"/>
  <c r="AF198" i="7"/>
  <c r="AH198" i="7" s="1"/>
  <c r="AF199" i="7"/>
  <c r="AH199" i="7" s="1"/>
  <c r="AF200" i="7"/>
  <c r="AH200" i="7" s="1"/>
  <c r="AF201" i="7"/>
  <c r="AH201" i="7" s="1"/>
  <c r="AF202" i="7"/>
  <c r="AH202" i="7" s="1"/>
  <c r="AF203" i="7"/>
  <c r="AH203" i="7" s="1"/>
  <c r="AF204" i="7"/>
  <c r="AH204" i="7" s="1"/>
  <c r="AF205" i="7"/>
  <c r="AH205" i="7" s="1"/>
  <c r="AF207" i="7"/>
  <c r="AH207" i="7" s="1"/>
  <c r="AD7" i="7"/>
  <c r="AD8" i="7"/>
  <c r="AD9" i="7"/>
  <c r="AD10" i="7"/>
  <c r="AD11" i="7"/>
  <c r="AD12" i="7"/>
  <c r="AD13" i="7"/>
  <c r="AD14" i="7"/>
  <c r="AD15" i="7"/>
  <c r="AD19" i="7"/>
  <c r="AD21" i="7"/>
  <c r="AD22" i="7"/>
  <c r="AD23" i="7"/>
  <c r="AD24" i="7"/>
  <c r="AD25" i="7"/>
  <c r="AD26" i="7"/>
  <c r="AD27" i="7"/>
  <c r="AD28" i="7"/>
  <c r="AD29" i="7"/>
  <c r="AD30" i="7"/>
  <c r="AD31" i="7"/>
  <c r="AD33" i="7"/>
  <c r="AD35" i="7"/>
  <c r="AD36" i="7"/>
  <c r="AD37" i="7"/>
  <c r="AD38" i="7"/>
  <c r="AD39" i="7"/>
  <c r="AD40" i="7"/>
  <c r="AD41" i="7"/>
  <c r="AD42" i="7"/>
  <c r="AD43" i="7"/>
  <c r="AD45" i="7"/>
  <c r="AD47" i="7"/>
  <c r="AD48" i="7"/>
  <c r="AD49" i="7"/>
  <c r="AD50" i="7"/>
  <c r="AD51" i="7"/>
  <c r="AD52" i="7"/>
  <c r="AD53" i="7"/>
  <c r="AD54" i="7"/>
  <c r="AD55" i="7"/>
  <c r="AD56" i="7"/>
  <c r="AD57" i="7"/>
  <c r="AD61" i="7"/>
  <c r="AD62" i="7"/>
  <c r="AD63" i="7"/>
  <c r="AD64" i="7"/>
  <c r="AD65" i="7"/>
  <c r="AD66" i="7"/>
  <c r="AD67" i="7"/>
  <c r="AD68" i="7"/>
  <c r="AD69" i="7"/>
  <c r="AD70" i="7"/>
  <c r="AD71" i="7"/>
  <c r="AD73" i="7"/>
  <c r="AD75" i="7"/>
  <c r="AD76" i="7"/>
  <c r="AD77" i="7"/>
  <c r="AD78" i="7"/>
  <c r="AD79" i="7"/>
  <c r="AD80" i="7"/>
  <c r="AD81" i="7"/>
  <c r="AD82" i="7"/>
  <c r="AD83" i="7"/>
  <c r="AD84" i="7"/>
  <c r="AD85" i="7"/>
  <c r="AD88" i="7"/>
  <c r="AD90" i="7"/>
  <c r="AD91" i="7"/>
  <c r="AD92" i="7"/>
  <c r="AD93" i="7"/>
  <c r="AD94" i="7"/>
  <c r="AD95" i="7"/>
  <c r="AD96" i="7"/>
  <c r="AD97" i="7"/>
  <c r="AD98" i="7"/>
  <c r="AD99" i="7"/>
  <c r="AD100" i="7"/>
  <c r="AD102" i="7"/>
  <c r="AD106" i="7"/>
  <c r="AD107" i="7"/>
  <c r="AD108" i="7"/>
  <c r="AD109" i="7"/>
  <c r="AD110" i="7"/>
  <c r="AD111" i="7"/>
  <c r="AD113" i="7"/>
  <c r="AD114" i="7"/>
  <c r="AD115" i="7"/>
  <c r="AD116" i="7"/>
  <c r="AD117" i="7"/>
  <c r="AD120" i="7"/>
  <c r="AD121" i="7"/>
  <c r="AD122" i="7"/>
  <c r="AD123" i="7"/>
  <c r="AD124" i="7"/>
  <c r="AD125" i="7"/>
  <c r="AD126" i="7"/>
  <c r="AD127" i="7"/>
  <c r="AD128" i="7"/>
  <c r="AD129" i="7"/>
  <c r="AD130" i="7"/>
  <c r="AD132" i="7"/>
  <c r="AD135" i="7"/>
  <c r="AD136" i="7"/>
  <c r="AD137" i="7"/>
  <c r="AD138" i="7"/>
  <c r="AD139" i="7"/>
  <c r="AD140" i="7"/>
  <c r="AD141" i="7"/>
  <c r="AD142" i="7"/>
  <c r="AD143" i="7"/>
  <c r="AD147" i="7"/>
  <c r="AD152" i="7"/>
  <c r="AD153" i="7"/>
  <c r="AD154" i="7"/>
  <c r="AD155" i="7"/>
  <c r="AD156" i="7"/>
  <c r="AD157" i="7"/>
  <c r="AD158" i="7"/>
  <c r="AD164" i="7"/>
  <c r="AD166" i="7"/>
  <c r="AD167" i="7"/>
  <c r="AD168" i="7"/>
  <c r="AD169" i="7"/>
  <c r="AD170" i="7"/>
  <c r="AD171" i="7"/>
  <c r="AD172" i="7"/>
  <c r="AD173" i="7"/>
  <c r="AD174" i="7"/>
  <c r="AD175" i="7"/>
  <c r="AD176" i="7"/>
  <c r="AD178" i="7"/>
  <c r="AD180" i="7"/>
  <c r="AD181" i="7"/>
  <c r="AD182" i="7"/>
  <c r="AD183" i="7"/>
  <c r="AD184" i="7"/>
  <c r="AD185" i="7"/>
  <c r="AD186" i="7"/>
  <c r="AD187" i="7"/>
  <c r="AD188" i="7"/>
  <c r="AD193" i="7"/>
  <c r="AD195" i="7"/>
  <c r="AD196" i="7"/>
  <c r="AD197" i="7"/>
  <c r="AD198" i="7"/>
  <c r="AD199" i="7"/>
  <c r="AD200" i="7"/>
  <c r="AD201" i="7"/>
  <c r="AD202" i="7"/>
  <c r="AD203" i="7"/>
  <c r="AD204" i="7"/>
  <c r="AD205" i="7"/>
  <c r="AD207" i="7"/>
  <c r="AD6" i="7"/>
  <c r="AF6" i="7"/>
  <c r="AH6" i="7" s="1"/>
  <c r="AA20" i="7" l="1"/>
  <c r="Z20" i="7" l="1"/>
  <c r="Y20" i="7" l="1"/>
  <c r="X20" i="7" l="1"/>
  <c r="W20" i="7" l="1"/>
  <c r="T20" i="7" l="1"/>
  <c r="V20" i="7"/>
  <c r="AC116" i="7" l="1"/>
  <c r="AI116" i="7" l="1"/>
  <c r="AJ116" i="7" s="1"/>
  <c r="AC90" i="7" l="1"/>
  <c r="AI90" i="7" l="1"/>
  <c r="AJ90" i="7" l="1"/>
  <c r="AC167" i="7"/>
  <c r="AI167" i="7" s="1"/>
  <c r="AJ167" i="7" s="1"/>
  <c r="AC168" i="7"/>
  <c r="AI168" i="7" s="1"/>
  <c r="AJ168" i="7" s="1"/>
  <c r="AC169" i="7"/>
  <c r="AI169" i="7" s="1"/>
  <c r="AJ169" i="7" s="1"/>
  <c r="AC170" i="7"/>
  <c r="AI170" i="7" s="1"/>
  <c r="AJ170" i="7" s="1"/>
  <c r="AC171" i="7"/>
  <c r="AI171" i="7" s="1"/>
  <c r="AJ171" i="7" s="1"/>
  <c r="AC172" i="7"/>
  <c r="AC173" i="7"/>
  <c r="AC174" i="7"/>
  <c r="AI174" i="7" s="1"/>
  <c r="AJ174" i="7" s="1"/>
  <c r="AC175" i="7"/>
  <c r="AI175" i="7" s="1"/>
  <c r="AJ175" i="7" s="1"/>
  <c r="AC176" i="7"/>
  <c r="AC178" i="7"/>
  <c r="AC166" i="7"/>
  <c r="AC204" i="7"/>
  <c r="AC205" i="7"/>
  <c r="AI205" i="7" s="1"/>
  <c r="AJ205" i="7" s="1"/>
  <c r="AB208" i="7"/>
  <c r="AA208" i="7"/>
  <c r="Z208" i="7"/>
  <c r="Y208" i="7"/>
  <c r="X208" i="7"/>
  <c r="W208" i="7"/>
  <c r="V208" i="7"/>
  <c r="U208" i="7"/>
  <c r="T208" i="7"/>
  <c r="S208" i="7"/>
  <c r="R208" i="7"/>
  <c r="Q208" i="7"/>
  <c r="P208" i="7"/>
  <c r="AC207" i="7"/>
  <c r="AC203" i="7"/>
  <c r="AC202" i="7"/>
  <c r="AC201" i="7"/>
  <c r="AC200" i="7"/>
  <c r="AC199" i="7"/>
  <c r="AC198" i="7"/>
  <c r="AC197" i="7"/>
  <c r="AC196" i="7"/>
  <c r="AC195" i="7"/>
  <c r="AI195" i="7" s="1"/>
  <c r="AC128" i="7"/>
  <c r="AC129" i="7"/>
  <c r="AC99" i="7"/>
  <c r="AC85" i="7"/>
  <c r="AC42" i="7"/>
  <c r="AC43" i="7"/>
  <c r="AC31" i="7"/>
  <c r="AI31" i="7" s="1"/>
  <c r="AJ31" i="7" s="1"/>
  <c r="AC14" i="7"/>
  <c r="AI14" i="7" s="1"/>
  <c r="AJ14" i="7" s="1"/>
  <c r="AC15" i="7"/>
  <c r="R20" i="7"/>
  <c r="AC19" i="7"/>
  <c r="AB148" i="7"/>
  <c r="AC40" i="7"/>
  <c r="P46" i="7"/>
  <c r="AC107" i="7"/>
  <c r="AC113" i="7"/>
  <c r="AI113" i="7" s="1"/>
  <c r="AJ113" i="7" s="1"/>
  <c r="AC110" i="7"/>
  <c r="AC117" i="7"/>
  <c r="AC109" i="7"/>
  <c r="AC126" i="7"/>
  <c r="AC127" i="7"/>
  <c r="AC130" i="7"/>
  <c r="AC132" i="7"/>
  <c r="AC102" i="7"/>
  <c r="AC97" i="7"/>
  <c r="AC98" i="7"/>
  <c r="AC100" i="7"/>
  <c r="AI100" i="7" s="1"/>
  <c r="AJ100" i="7" s="1"/>
  <c r="AC54" i="7"/>
  <c r="AC55" i="7"/>
  <c r="AI55" i="7" s="1"/>
  <c r="AJ55" i="7" s="1"/>
  <c r="AC57" i="7"/>
  <c r="AI57" i="7" s="1"/>
  <c r="AC30" i="7"/>
  <c r="AI30" i="7" s="1"/>
  <c r="AJ30" i="7" s="1"/>
  <c r="AC70" i="7"/>
  <c r="AI70" i="7" s="1"/>
  <c r="AC71" i="7"/>
  <c r="AI71" i="7" s="1"/>
  <c r="AJ71" i="7" s="1"/>
  <c r="AC157" i="7"/>
  <c r="AC158" i="7"/>
  <c r="AC164" i="7"/>
  <c r="AI164" i="7" s="1"/>
  <c r="AC10" i="7"/>
  <c r="AC13" i="7"/>
  <c r="AC21" i="7"/>
  <c r="AC37" i="7"/>
  <c r="AC36" i="7"/>
  <c r="AC67" i="7"/>
  <c r="AC96" i="7"/>
  <c r="AC95" i="7"/>
  <c r="AC94" i="7"/>
  <c r="AC93" i="7"/>
  <c r="AI93" i="7" s="1"/>
  <c r="AJ93" i="7" s="1"/>
  <c r="AC92" i="7"/>
  <c r="AC91" i="7"/>
  <c r="AC125" i="7"/>
  <c r="AC124" i="7"/>
  <c r="AC123" i="7"/>
  <c r="AC122" i="7"/>
  <c r="AC121" i="7"/>
  <c r="AC120" i="7"/>
  <c r="AC138" i="7"/>
  <c r="AC188" i="7"/>
  <c r="AC181" i="7"/>
  <c r="AC182" i="7"/>
  <c r="AC183" i="7"/>
  <c r="AC184" i="7"/>
  <c r="AC185" i="7"/>
  <c r="AC186" i="7"/>
  <c r="AI186" i="7" s="1"/>
  <c r="AJ186" i="7" s="1"/>
  <c r="AC187" i="7"/>
  <c r="AI187" i="7" s="1"/>
  <c r="AJ187" i="7" s="1"/>
  <c r="AC180" i="7"/>
  <c r="AC83" i="7"/>
  <c r="AC79" i="7"/>
  <c r="AC193" i="7"/>
  <c r="AC155" i="7"/>
  <c r="AC154" i="7"/>
  <c r="AC152" i="7"/>
  <c r="AC156" i="7"/>
  <c r="AC153" i="7"/>
  <c r="AC135" i="7"/>
  <c r="AC136" i="7"/>
  <c r="AC147" i="7"/>
  <c r="AI147" i="7" s="1"/>
  <c r="AC141" i="7"/>
  <c r="AC137" i="7"/>
  <c r="AC139" i="7"/>
  <c r="AC140" i="7"/>
  <c r="AC142" i="7"/>
  <c r="AC143" i="7"/>
  <c r="AC111" i="7"/>
  <c r="AC108" i="7"/>
  <c r="AC106" i="7"/>
  <c r="AC114" i="7"/>
  <c r="AC115" i="7"/>
  <c r="AC77" i="7"/>
  <c r="AC75" i="7"/>
  <c r="AC78" i="7"/>
  <c r="AC76" i="7"/>
  <c r="AC82" i="7"/>
  <c r="AC80" i="7"/>
  <c r="AC84" i="7"/>
  <c r="AI84" i="7" s="1"/>
  <c r="AJ84" i="7" s="1"/>
  <c r="AC88" i="7"/>
  <c r="AI88" i="7" s="1"/>
  <c r="AC81" i="7"/>
  <c r="AC64" i="7"/>
  <c r="AC68" i="7"/>
  <c r="AI68" i="7" s="1"/>
  <c r="AJ68" i="7" s="1"/>
  <c r="AC73" i="7"/>
  <c r="AC66" i="7"/>
  <c r="AC65" i="7"/>
  <c r="AC63" i="7"/>
  <c r="AC61" i="7"/>
  <c r="AC62" i="7"/>
  <c r="AC69" i="7"/>
  <c r="AI69" i="7" s="1"/>
  <c r="AJ69" i="7" s="1"/>
  <c r="AC50" i="7"/>
  <c r="AC52" i="7"/>
  <c r="AC53" i="7"/>
  <c r="AC48" i="7"/>
  <c r="AC51" i="7"/>
  <c r="AI51" i="7" s="1"/>
  <c r="AJ51" i="7" s="1"/>
  <c r="AC47" i="7"/>
  <c r="AC49" i="7"/>
  <c r="AC38" i="7"/>
  <c r="AC45" i="7"/>
  <c r="AC39" i="7"/>
  <c r="AC35" i="7"/>
  <c r="AI35" i="7" s="1"/>
  <c r="AJ35" i="7" s="1"/>
  <c r="AC41" i="7"/>
  <c r="AC26" i="7"/>
  <c r="AI26" i="7" s="1"/>
  <c r="AJ26" i="7" s="1"/>
  <c r="AC23" i="7"/>
  <c r="AC28" i="7"/>
  <c r="AC22" i="7"/>
  <c r="AC27" i="7"/>
  <c r="AC29" i="7"/>
  <c r="AC24" i="7"/>
  <c r="AC25" i="7"/>
  <c r="AI25" i="7" s="1"/>
  <c r="AJ25" i="7" s="1"/>
  <c r="AC33" i="7"/>
  <c r="AC11" i="7"/>
  <c r="AC6" i="7"/>
  <c r="AI6" i="7" s="1"/>
  <c r="AC9" i="7"/>
  <c r="AC7" i="7"/>
  <c r="AC8" i="7"/>
  <c r="AC12" i="7"/>
  <c r="AB103" i="7"/>
  <c r="AB179" i="7"/>
  <c r="AB89" i="7"/>
  <c r="AB194" i="7"/>
  <c r="AB165" i="7"/>
  <c r="AB58" i="7"/>
  <c r="AB118" i="7"/>
  <c r="AB133" i="7"/>
  <c r="AB74" i="7"/>
  <c r="AB46" i="7"/>
  <c r="AB34" i="7"/>
  <c r="AA194" i="7"/>
  <c r="AA179" i="7"/>
  <c r="AA165" i="7"/>
  <c r="AA148" i="7"/>
  <c r="AA133" i="7"/>
  <c r="AA118" i="7"/>
  <c r="AA103" i="7"/>
  <c r="AA89" i="7"/>
  <c r="AA74" i="7"/>
  <c r="AA58" i="7"/>
  <c r="AA46" i="7"/>
  <c r="AA34" i="7"/>
  <c r="Z194" i="7"/>
  <c r="Y194" i="7"/>
  <c r="X194" i="7"/>
  <c r="W194" i="7"/>
  <c r="V194" i="7"/>
  <c r="U194" i="7"/>
  <c r="T194" i="7"/>
  <c r="S194" i="7"/>
  <c r="R194" i="7"/>
  <c r="Q194" i="7"/>
  <c r="P194" i="7"/>
  <c r="Z179" i="7"/>
  <c r="Y179" i="7"/>
  <c r="X179" i="7"/>
  <c r="W179" i="7"/>
  <c r="V179" i="7"/>
  <c r="U179" i="7"/>
  <c r="T179" i="7"/>
  <c r="S179" i="7"/>
  <c r="R179" i="7"/>
  <c r="Q179" i="7"/>
  <c r="P179" i="7"/>
  <c r="Y165" i="7"/>
  <c r="Y133" i="7"/>
  <c r="Y58" i="7"/>
  <c r="Y34" i="7"/>
  <c r="Y46" i="7"/>
  <c r="Y148" i="7"/>
  <c r="Y74" i="7"/>
  <c r="Y103" i="7"/>
  <c r="Y89" i="7"/>
  <c r="Y118" i="7"/>
  <c r="X118" i="7"/>
  <c r="X148" i="7"/>
  <c r="X34" i="7"/>
  <c r="X89" i="7"/>
  <c r="X103" i="7"/>
  <c r="X165" i="7"/>
  <c r="X46" i="7"/>
  <c r="X74" i="7"/>
  <c r="X133" i="7"/>
  <c r="X58" i="7"/>
  <c r="Q34" i="7"/>
  <c r="R34" i="7"/>
  <c r="S34" i="7"/>
  <c r="T34" i="7"/>
  <c r="U34" i="7"/>
  <c r="V34" i="7"/>
  <c r="W34" i="7"/>
  <c r="Z34" i="7"/>
  <c r="Z165" i="7"/>
  <c r="W165" i="7"/>
  <c r="V165" i="7"/>
  <c r="U165" i="7"/>
  <c r="T165" i="7"/>
  <c r="S165" i="7"/>
  <c r="R165" i="7"/>
  <c r="Q165" i="7"/>
  <c r="P165" i="7"/>
  <c r="P34" i="7"/>
  <c r="Z148" i="7"/>
  <c r="W148" i="7"/>
  <c r="V148" i="7"/>
  <c r="U148" i="7"/>
  <c r="T148" i="7"/>
  <c r="S148" i="7"/>
  <c r="R148" i="7"/>
  <c r="Q148" i="7"/>
  <c r="P148" i="7"/>
  <c r="Q133" i="7"/>
  <c r="R133" i="7"/>
  <c r="S133" i="7"/>
  <c r="T133" i="7"/>
  <c r="U133" i="7"/>
  <c r="V133" i="7"/>
  <c r="W133" i="7"/>
  <c r="Z133" i="7"/>
  <c r="P133" i="7"/>
  <c r="Q46" i="7"/>
  <c r="R46" i="7"/>
  <c r="S46" i="7"/>
  <c r="T46" i="7"/>
  <c r="U46" i="7"/>
  <c r="V46" i="7"/>
  <c r="W46" i="7"/>
  <c r="Z46" i="7"/>
  <c r="P58" i="7"/>
  <c r="Q58" i="7"/>
  <c r="R58" i="7"/>
  <c r="S58" i="7"/>
  <c r="T58" i="7"/>
  <c r="U58" i="7"/>
  <c r="V58" i="7"/>
  <c r="W58" i="7"/>
  <c r="Z58" i="7"/>
  <c r="P74" i="7"/>
  <c r="Q74" i="7"/>
  <c r="R74" i="7"/>
  <c r="S74" i="7"/>
  <c r="T74" i="7"/>
  <c r="U74" i="7"/>
  <c r="V74" i="7"/>
  <c r="W74" i="7"/>
  <c r="Z74" i="7"/>
  <c r="P89" i="7"/>
  <c r="Q89" i="7"/>
  <c r="R89" i="7"/>
  <c r="S89" i="7"/>
  <c r="T89" i="7"/>
  <c r="U89" i="7"/>
  <c r="V89" i="7"/>
  <c r="W89" i="7"/>
  <c r="Z89" i="7"/>
  <c r="P103" i="7"/>
  <c r="Q103" i="7"/>
  <c r="R103" i="7"/>
  <c r="S103" i="7"/>
  <c r="T103" i="7"/>
  <c r="U103" i="7"/>
  <c r="V103" i="7"/>
  <c r="W103" i="7"/>
  <c r="Z103" i="7"/>
  <c r="P118" i="7"/>
  <c r="Q118" i="7"/>
  <c r="R118" i="7"/>
  <c r="S118" i="7"/>
  <c r="T118" i="7"/>
  <c r="U118" i="7"/>
  <c r="V118" i="7"/>
  <c r="W118" i="7"/>
  <c r="Z118" i="7"/>
  <c r="AI12" i="7" l="1"/>
  <c r="AJ12" i="7" s="1"/>
  <c r="AI33" i="7"/>
  <c r="AI24" i="7"/>
  <c r="AJ24" i="7" s="1"/>
  <c r="AI27" i="7"/>
  <c r="AJ27" i="7" s="1"/>
  <c r="AI28" i="7"/>
  <c r="AJ28" i="7" s="1"/>
  <c r="AI45" i="7"/>
  <c r="AI49" i="7"/>
  <c r="AJ49" i="7" s="1"/>
  <c r="AI53" i="7"/>
  <c r="AJ53" i="7" s="1"/>
  <c r="AI50" i="7"/>
  <c r="AJ50" i="7" s="1"/>
  <c r="AI62" i="7"/>
  <c r="AJ62" i="7" s="1"/>
  <c r="AI63" i="7"/>
  <c r="AJ63" i="7" s="1"/>
  <c r="AI66" i="7"/>
  <c r="AJ66" i="7" s="1"/>
  <c r="AI81" i="7"/>
  <c r="AJ81" i="7" s="1"/>
  <c r="AI82" i="7"/>
  <c r="AJ82" i="7" s="1"/>
  <c r="AI78" i="7"/>
  <c r="AJ78" i="7" s="1"/>
  <c r="AI77" i="7"/>
  <c r="AJ77" i="7" s="1"/>
  <c r="AI114" i="7"/>
  <c r="AJ114" i="7" s="1"/>
  <c r="AI108" i="7"/>
  <c r="AJ108" i="7" s="1"/>
  <c r="AI143" i="7"/>
  <c r="AJ143" i="7" s="1"/>
  <c r="AI140" i="7"/>
  <c r="AJ140" i="7" s="1"/>
  <c r="AI137" i="7"/>
  <c r="AJ137" i="7" s="1"/>
  <c r="AI135" i="7"/>
  <c r="AI156" i="7"/>
  <c r="AJ156" i="7" s="1"/>
  <c r="AI154" i="7"/>
  <c r="AJ154" i="7" s="1"/>
  <c r="AI193" i="7"/>
  <c r="AI83" i="7"/>
  <c r="AI185" i="7"/>
  <c r="AJ185" i="7" s="1"/>
  <c r="AI183" i="7"/>
  <c r="AJ183" i="7" s="1"/>
  <c r="AI181" i="7"/>
  <c r="AJ181" i="7" s="1"/>
  <c r="AI138" i="7"/>
  <c r="AJ138" i="7" s="1"/>
  <c r="AI121" i="7"/>
  <c r="AJ121" i="7" s="1"/>
  <c r="AI123" i="7"/>
  <c r="AJ123" i="7" s="1"/>
  <c r="AI125" i="7"/>
  <c r="AJ125" i="7" s="1"/>
  <c r="AI92" i="7"/>
  <c r="AJ92" i="7" s="1"/>
  <c r="AI94" i="7"/>
  <c r="AI96" i="7"/>
  <c r="AJ96" i="7" s="1"/>
  <c r="AI36" i="7"/>
  <c r="AJ36" i="7" s="1"/>
  <c r="AI157" i="7"/>
  <c r="AJ157" i="7" s="1"/>
  <c r="AI54" i="7"/>
  <c r="AI98" i="7"/>
  <c r="AJ98" i="7" s="1"/>
  <c r="AI102" i="7"/>
  <c r="AI130" i="7"/>
  <c r="AJ130" i="7" s="1"/>
  <c r="AI126" i="7"/>
  <c r="AI117" i="7"/>
  <c r="AI43" i="7"/>
  <c r="AI85" i="7"/>
  <c r="AJ85" i="7" s="1"/>
  <c r="AI129" i="7"/>
  <c r="AJ129" i="7" s="1"/>
  <c r="AI196" i="7"/>
  <c r="AJ196" i="7" s="1"/>
  <c r="AI198" i="7"/>
  <c r="AJ198" i="7" s="1"/>
  <c r="AI200" i="7"/>
  <c r="AJ200" i="7" s="1"/>
  <c r="AI202" i="7"/>
  <c r="AJ202" i="7" s="1"/>
  <c r="AI207" i="7"/>
  <c r="AI166" i="7"/>
  <c r="AI176" i="7"/>
  <c r="AJ176" i="7" s="1"/>
  <c r="AI172" i="7"/>
  <c r="AJ172" i="7" s="1"/>
  <c r="AI11" i="7"/>
  <c r="AJ11" i="7" s="1"/>
  <c r="AI29" i="7"/>
  <c r="AI22" i="7"/>
  <c r="AJ22" i="7" s="1"/>
  <c r="AI23" i="7"/>
  <c r="AJ23" i="7" s="1"/>
  <c r="AI41" i="7"/>
  <c r="AJ41" i="7" s="1"/>
  <c r="AI39" i="7"/>
  <c r="AJ39" i="7" s="1"/>
  <c r="AI38" i="7"/>
  <c r="AJ38" i="7" s="1"/>
  <c r="AI47" i="7"/>
  <c r="AI48" i="7"/>
  <c r="AJ48" i="7" s="1"/>
  <c r="AI52" i="7"/>
  <c r="AJ52" i="7" s="1"/>
  <c r="AI61" i="7"/>
  <c r="AI65" i="7"/>
  <c r="AJ65" i="7" s="1"/>
  <c r="AI73" i="7"/>
  <c r="AI64" i="7"/>
  <c r="AJ64" i="7" s="1"/>
  <c r="AI80" i="7"/>
  <c r="AJ80" i="7" s="1"/>
  <c r="AI76" i="7"/>
  <c r="AJ76" i="7" s="1"/>
  <c r="AI75" i="7"/>
  <c r="AI115" i="7"/>
  <c r="AJ115" i="7" s="1"/>
  <c r="AI106" i="7"/>
  <c r="AI111" i="7"/>
  <c r="AJ111" i="7" s="1"/>
  <c r="AI142" i="7"/>
  <c r="AI139" i="7"/>
  <c r="AJ139" i="7" s="1"/>
  <c r="AI141" i="7"/>
  <c r="AJ141" i="7" s="1"/>
  <c r="AI136" i="7"/>
  <c r="AJ136" i="7" s="1"/>
  <c r="AI153" i="7"/>
  <c r="AJ153" i="7" s="1"/>
  <c r="AI152" i="7"/>
  <c r="AI155" i="7"/>
  <c r="AJ155" i="7" s="1"/>
  <c r="AI79" i="7"/>
  <c r="AJ79" i="7" s="1"/>
  <c r="AI180" i="7"/>
  <c r="AI184" i="7"/>
  <c r="AJ184" i="7" s="1"/>
  <c r="AI182" i="7"/>
  <c r="AJ182" i="7" s="1"/>
  <c r="AI188" i="7"/>
  <c r="AJ188" i="7" s="1"/>
  <c r="AI120" i="7"/>
  <c r="AI122" i="7"/>
  <c r="AJ122" i="7" s="1"/>
  <c r="AI124" i="7"/>
  <c r="AJ124" i="7" s="1"/>
  <c r="AI91" i="7"/>
  <c r="AI95" i="7"/>
  <c r="AJ95" i="7" s="1"/>
  <c r="AI67" i="7"/>
  <c r="AJ67" i="7" s="1"/>
  <c r="AI37" i="7"/>
  <c r="AJ37" i="7" s="1"/>
  <c r="AI21" i="7"/>
  <c r="AI158" i="7"/>
  <c r="AJ158" i="7" s="1"/>
  <c r="AI97" i="7"/>
  <c r="AJ97" i="7" s="1"/>
  <c r="AI132" i="7"/>
  <c r="AI127" i="7"/>
  <c r="AJ127" i="7" s="1"/>
  <c r="AI109" i="7"/>
  <c r="AJ109" i="7" s="1"/>
  <c r="AI110" i="7"/>
  <c r="AJ110" i="7" s="1"/>
  <c r="AI107" i="7"/>
  <c r="AJ107" i="7" s="1"/>
  <c r="AI40" i="7"/>
  <c r="AJ40" i="7" s="1"/>
  <c r="AI42" i="7"/>
  <c r="AJ42" i="7" s="1"/>
  <c r="AI99" i="7"/>
  <c r="AJ99" i="7" s="1"/>
  <c r="AI128" i="7"/>
  <c r="AJ128" i="7" s="1"/>
  <c r="AJ195" i="7"/>
  <c r="AI197" i="7"/>
  <c r="AJ197" i="7" s="1"/>
  <c r="AI199" i="7"/>
  <c r="AJ199" i="7" s="1"/>
  <c r="AI201" i="7"/>
  <c r="AI203" i="7"/>
  <c r="AI204" i="7"/>
  <c r="AJ204" i="7" s="1"/>
  <c r="AI178" i="7"/>
  <c r="AI173" i="7"/>
  <c r="AJ173" i="7" s="1"/>
  <c r="AI9" i="7"/>
  <c r="AJ9" i="7" s="1"/>
  <c r="AI7" i="7"/>
  <c r="AJ7" i="7" s="1"/>
  <c r="AI13" i="7"/>
  <c r="AI10" i="7"/>
  <c r="AI19" i="7"/>
  <c r="AI15" i="7"/>
  <c r="AJ15" i="7" s="1"/>
  <c r="AI8" i="7"/>
  <c r="AC194" i="7"/>
  <c r="AC208" i="7"/>
  <c r="AC179" i="7"/>
  <c r="AC103" i="7"/>
  <c r="AC89" i="7"/>
  <c r="AC46" i="7"/>
  <c r="AC20" i="7"/>
  <c r="AC133" i="7"/>
  <c r="AC34" i="7"/>
  <c r="AC74" i="7"/>
  <c r="AC118" i="7"/>
  <c r="AC58" i="7"/>
  <c r="AC148" i="7"/>
  <c r="AC165" i="7"/>
  <c r="AK46" i="7" l="1"/>
  <c r="AK208" i="7"/>
  <c r="AI208" i="7"/>
  <c r="AI148" i="7"/>
  <c r="AJ135" i="7"/>
  <c r="AK148" i="7" s="1"/>
  <c r="AI34" i="7"/>
  <c r="AJ21" i="7"/>
  <c r="AK34" i="7" s="1"/>
  <c r="AJ91" i="7"/>
  <c r="AK103" i="7" s="1"/>
  <c r="AI103" i="7"/>
  <c r="AJ120" i="7"/>
  <c r="AK133" i="7" s="1"/>
  <c r="AI133" i="7"/>
  <c r="AJ180" i="7"/>
  <c r="AK194" i="7" s="1"/>
  <c r="AI194" i="7"/>
  <c r="AJ152" i="7"/>
  <c r="AK165" i="7" s="1"/>
  <c r="AI165" i="7"/>
  <c r="AI118" i="7"/>
  <c r="AJ106" i="7"/>
  <c r="AK118" i="7" s="1"/>
  <c r="AI89" i="7"/>
  <c r="AJ75" i="7"/>
  <c r="AK89" i="7" s="1"/>
  <c r="AI74" i="7"/>
  <c r="AJ61" i="7"/>
  <c r="AK74" i="7" s="1"/>
  <c r="AJ47" i="7"/>
  <c r="AK58" i="7" s="1"/>
  <c r="AI58" i="7"/>
  <c r="AI179" i="7"/>
  <c r="AJ166" i="7"/>
  <c r="AK179" i="7" s="1"/>
  <c r="AI46" i="7"/>
  <c r="AJ8" i="7"/>
  <c r="AI20" i="7"/>
  <c r="AJ6" i="7"/>
  <c r="AK20" i="7" l="1"/>
</calcChain>
</file>

<file path=xl/sharedStrings.xml><?xml version="1.0" encoding="utf-8"?>
<sst xmlns="http://schemas.openxmlformats.org/spreadsheetml/2006/main" count="671" uniqueCount="377">
  <si>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</si>
  <si>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</si>
  <si>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</si>
  <si>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</si>
  <si>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</si>
  <si>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</si>
  <si>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</si>
  <si>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</si>
  <si>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</si>
  <si>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összesen</t>
  </si>
  <si>
    <t>Csapat-</t>
  </si>
  <si>
    <t>létszám</t>
  </si>
  <si>
    <t>Sor-</t>
  </si>
  <si>
    <t>szám</t>
  </si>
  <si>
    <t>Összesen:</t>
  </si>
  <si>
    <t>XIV.</t>
  </si>
  <si>
    <t>XV.</t>
  </si>
  <si>
    <t>XVI.</t>
  </si>
  <si>
    <t>XVII.</t>
  </si>
  <si>
    <t>XVIII.</t>
  </si>
  <si>
    <t>XIX.</t>
  </si>
  <si>
    <t>XX.</t>
  </si>
  <si>
    <t>XXI.</t>
  </si>
  <si>
    <t>XXII.</t>
  </si>
  <si>
    <t>XXIII.</t>
  </si>
  <si>
    <t>XXIV.</t>
  </si>
  <si>
    <t>XXVI.</t>
  </si>
  <si>
    <t>XXV.</t>
  </si>
  <si>
    <t>Tavaszi átlag</t>
  </si>
  <si>
    <t>Őszi ütött fa</t>
  </si>
  <si>
    <t>Tavaszi mérk. szám</t>
  </si>
  <si>
    <t>Őszi mérk. szám</t>
  </si>
  <si>
    <t>Éves mérk. szám</t>
  </si>
  <si>
    <t>Éves össz. fa</t>
  </si>
  <si>
    <t>Éves átlag</t>
  </si>
  <si>
    <t>Legjobb egyéni átlag</t>
  </si>
  <si>
    <t>Répcelak Városi Tekebajnokság 2017. tavaszi és éves össz egyéni eredmények, átlagok</t>
  </si>
  <si>
    <t>csere</t>
  </si>
  <si>
    <t>Patyi Rum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</si>
  <si>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</si>
  <si>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</si>
  <si>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</si>
  <si>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</si>
  <si>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</si>
  <si>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</si>
  <si>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</si>
  <si>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</si>
  <si>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</si>
  <si>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</si>
  <si>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</si>
  <si>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</si>
  <si>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Varga László</t>
  </si>
  <si>
    <t>Bődi József</t>
  </si>
  <si>
    <t>Varga Tibor</t>
  </si>
  <si>
    <t>Dénes István</t>
  </si>
  <si>
    <t>Dugovics Ádám</t>
  </si>
  <si>
    <t>Bíró László</t>
  </si>
  <si>
    <t>Rovó Ferenc</t>
  </si>
  <si>
    <t>Lőrincs József</t>
  </si>
  <si>
    <t>Bognár Péter</t>
  </si>
  <si>
    <t>Bognár József</t>
  </si>
  <si>
    <t>Vasegerszeg</t>
  </si>
  <si>
    <t>Németh Imre</t>
  </si>
  <si>
    <t>Kéri Lajos</t>
  </si>
  <si>
    <t>Varga Péter</t>
  </si>
  <si>
    <t>Németh Lajos</t>
  </si>
  <si>
    <t>Varga Árpád</t>
  </si>
  <si>
    <t>Németh András</t>
  </si>
  <si>
    <t>Varga Levente</t>
  </si>
  <si>
    <t>Horváth Ernő</t>
  </si>
  <si>
    <t>Varga Gábor</t>
  </si>
  <si>
    <t>Kálmán Imre</t>
  </si>
  <si>
    <t>Kerecsei János</t>
  </si>
  <si>
    <t>Litovel SE</t>
  </si>
  <si>
    <t>Vass László</t>
  </si>
  <si>
    <t>Vass Eszter</t>
  </si>
  <si>
    <t>Neubauer Andrea</t>
  </si>
  <si>
    <t>Kiss Zsolt</t>
  </si>
  <si>
    <t>Csuka Péter</t>
  </si>
  <si>
    <t>Szalai Imre</t>
  </si>
  <si>
    <t>Molnár Károly</t>
  </si>
  <si>
    <t>Molnárné Déri Marietta</t>
  </si>
  <si>
    <t>Déri Imre</t>
  </si>
  <si>
    <t>Varga Balázs</t>
  </si>
  <si>
    <t>Zöld Sasok</t>
  </si>
  <si>
    <t>Simon László</t>
  </si>
  <si>
    <t>Németh Zsolt</t>
  </si>
  <si>
    <t>Patyi Csongor</t>
  </si>
  <si>
    <t>Erdélyi Zsolt</t>
  </si>
  <si>
    <t>Tamás József</t>
  </si>
  <si>
    <t>Tarczi Sándor</t>
  </si>
  <si>
    <t>Baranyai András</t>
  </si>
  <si>
    <t>Tanai István</t>
  </si>
  <si>
    <t>Horváth Zoltán</t>
  </si>
  <si>
    <t>Ostffyasszonyfa TK</t>
  </si>
  <si>
    <t>Mihácsi Szabolcs</t>
  </si>
  <si>
    <t>Baranyai Zoltán</t>
  </si>
  <si>
    <t>Hajba Lajos</t>
  </si>
  <si>
    <t>Vörös Attila</t>
  </si>
  <si>
    <t>Vörös Tibor</t>
  </si>
  <si>
    <t>Buzás Jenő</t>
  </si>
  <si>
    <t>Nagy István</t>
  </si>
  <si>
    <t>Giczi József</t>
  </si>
  <si>
    <t>Horváth Gábor</t>
  </si>
  <si>
    <t>ifj. Hajba Lajos</t>
  </si>
  <si>
    <t>Pályakezdők</t>
  </si>
  <si>
    <t>id. Csete József</t>
  </si>
  <si>
    <t>ifj. Csete József</t>
  </si>
  <si>
    <t>Horváth Róbert</t>
  </si>
  <si>
    <t>Csóka Győző</t>
  </si>
  <si>
    <t>Nagy László</t>
  </si>
  <si>
    <t>Bokkon Sándor</t>
  </si>
  <si>
    <t>Sali Gábor</t>
  </si>
  <si>
    <t>Németh Szandra</t>
  </si>
  <si>
    <t>Cirák Fortuna Söröző</t>
  </si>
  <si>
    <t>Bella Ernő</t>
  </si>
  <si>
    <t>Mesterházy Károly</t>
  </si>
  <si>
    <t>Pál Zoltán</t>
  </si>
  <si>
    <t>ifj. Horváth Zoltán</t>
  </si>
  <si>
    <t>Lukácsi Gyula</t>
  </si>
  <si>
    <t>Gazdag Ernő</t>
  </si>
  <si>
    <t>Németh István</t>
  </si>
  <si>
    <t>Zsámboki István</t>
  </si>
  <si>
    <t>Bella János</t>
  </si>
  <si>
    <t>Műhely Étterem</t>
  </si>
  <si>
    <t>Kondor Attila</t>
  </si>
  <si>
    <t>Mészáros Zoltán</t>
  </si>
  <si>
    <t>Kovács László</t>
  </si>
  <si>
    <t>ifj. Kovács László</t>
  </si>
  <si>
    <t>Pungor Péter</t>
  </si>
  <si>
    <t>Varga Zoltán</t>
  </si>
  <si>
    <t>Patkó Ernő</t>
  </si>
  <si>
    <t>Csordás László</t>
  </si>
  <si>
    <t>Kiss Tamás</t>
  </si>
  <si>
    <t>Mészáros-Varga Brigitta</t>
  </si>
  <si>
    <t>Fazekas Dávid</t>
  </si>
  <si>
    <t>Snapszer - Vasegerszeg</t>
  </si>
  <si>
    <t>Balogh Csaba</t>
  </si>
  <si>
    <t>Biczó Péter</t>
  </si>
  <si>
    <t>Horváthné Keszey Éva</t>
  </si>
  <si>
    <t>Horváth Péter</t>
  </si>
  <si>
    <t>Varga Gáborné</t>
  </si>
  <si>
    <t>Vajda Csaba</t>
  </si>
  <si>
    <t>Savanyó-Galambos Viktória</t>
  </si>
  <si>
    <t>Savanyó László</t>
  </si>
  <si>
    <t>Könczöl János</t>
  </si>
  <si>
    <t>Németh Zoltán</t>
  </si>
  <si>
    <t>Golyós Csajok</t>
  </si>
  <si>
    <t>Illés Gizella</t>
  </si>
  <si>
    <t>Lónai Gáborné</t>
  </si>
  <si>
    <t>Kulcsár Péterné</t>
  </si>
  <si>
    <t>Molnár Lászlóné</t>
  </si>
  <si>
    <t>Kovács Pálné</t>
  </si>
  <si>
    <t>Biczóné Gondos Ilona</t>
  </si>
  <si>
    <t>Móricz Zoltánné</t>
  </si>
  <si>
    <t>Csorba Enikő</t>
  </si>
  <si>
    <t>Kovács Adrienn</t>
  </si>
  <si>
    <t>Molnár Hajnalka</t>
  </si>
  <si>
    <t>Lónai Ákos</t>
  </si>
  <si>
    <t>Tóth Péter</t>
  </si>
  <si>
    <t>Tökös tekések</t>
  </si>
  <si>
    <t>Szabó Szilvia</t>
  </si>
  <si>
    <t>Bedi Attila</t>
  </si>
  <si>
    <t>Gömböcz Ferenc</t>
  </si>
  <si>
    <t>Gömböcz Endre</t>
  </si>
  <si>
    <t>Varga Nóra</t>
  </si>
  <si>
    <t>Zsugonics László</t>
  </si>
  <si>
    <t>Szabó Tamás</t>
  </si>
  <si>
    <t>Pintér Gergő</t>
  </si>
  <si>
    <t>Németh Andor</t>
  </si>
  <si>
    <t>Skultéti Szilárd</t>
  </si>
  <si>
    <t>Kétjobbkezesek</t>
  </si>
  <si>
    <t>Farkasné Tóth Mária</t>
  </si>
  <si>
    <t>Varga Gizella</t>
  </si>
  <si>
    <t>Szalai-Mezei Andrea</t>
  </si>
  <si>
    <t>Szabó Anna</t>
  </si>
  <si>
    <t>Szabó Róbert</t>
  </si>
  <si>
    <t>Szalai Szabolcs</t>
  </si>
  <si>
    <t>Király Zoltán</t>
  </si>
  <si>
    <t>Király Tibor</t>
  </si>
  <si>
    <t>Szabó Balázs</t>
  </si>
  <si>
    <t>Gallen Ervinné</t>
  </si>
  <si>
    <t>Gallen Ervin</t>
  </si>
  <si>
    <t>C+D Zöldség</t>
  </si>
  <si>
    <t>Németh Ákos</t>
  </si>
  <si>
    <t>Soós Nikoletta</t>
  </si>
  <si>
    <t>Varga Tamás</t>
  </si>
  <si>
    <t>Marácz Dániel</t>
  </si>
  <si>
    <t>Pájter Krisztián</t>
  </si>
  <si>
    <t>Keszey Lajos</t>
  </si>
  <si>
    <t>Mihók László</t>
  </si>
  <si>
    <t>Ambrus Zsolt</t>
  </si>
  <si>
    <t>Wittinger Zsolt</t>
  </si>
  <si>
    <t>Király Zsolt</t>
  </si>
  <si>
    <t>Ostffyasszonyfa TEAM</t>
  </si>
  <si>
    <t>Fehér Tímea</t>
  </si>
  <si>
    <t>Varga Renáta</t>
  </si>
  <si>
    <t>Vörösné Hajba Veronika</t>
  </si>
  <si>
    <t>Mihácsiné Svedics Enikő</t>
  </si>
  <si>
    <t>Mihácsi Sándorné</t>
  </si>
  <si>
    <t>Vörös Lászlóné</t>
  </si>
  <si>
    <t>Balogh Krisztina</t>
  </si>
  <si>
    <t>Horváth Diána</t>
  </si>
  <si>
    <t>Bagics László</t>
  </si>
  <si>
    <t>Lábas Gábor</t>
  </si>
  <si>
    <t>Szabó Zsolt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</si>
  <si>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</si>
  <si>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</si>
  <si>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</si>
  <si>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</si>
  <si>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</si>
  <si>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</si>
  <si>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</si>
  <si>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</si>
  <si>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</si>
  <si>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</si>
  <si>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</si>
  <si>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</si>
  <si>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</si>
  <si>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</si>
  <si>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</si>
  <si>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</si>
  <si>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</si>
  <si>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</si>
  <si>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</si>
  <si>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</si>
  <si>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</si>
  <si>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</si>
  <si>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</si>
  <si>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</si>
  <si>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</si>
  <si>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</si>
  <si>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</si>
  <si>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</si>
  <si>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</si>
  <si>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</si>
  <si>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</si>
  <si>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</si>
  <si>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</si>
  <si>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</si>
  <si>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</si>
  <si>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</si>
  <si>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</si>
  <si>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</si>
  <si>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</si>
  <si>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</si>
  <si>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</si>
  <si>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</si>
  <si>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</si>
  <si>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</si>
  <si>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</si>
  <si>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</si>
  <si>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</si>
  <si>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</si>
  <si>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</si>
  <si>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</si>
  <si>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</si>
  <si>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</si>
  <si>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</si>
  <si>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</si>
  <si>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</si>
  <si>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</si>
  <si>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</si>
  <si>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</si>
  <si>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</si>
  <si>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</si>
  <si>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</si>
  <si>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</si>
  <si>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</si>
  <si>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</si>
  <si>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</si>
  <si>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</si>
  <si>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</si>
  <si>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</si>
  <si>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</si>
  <si>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</si>
  <si>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</si>
  <si>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</si>
  <si>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</si>
  <si>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</si>
  <si>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</si>
  <si>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</si>
  <si>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</si>
  <si>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</si>
  <si>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</si>
  <si>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</si>
  <si>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</si>
  <si>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</si>
  <si>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</si>
  <si>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</si>
  <si>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</si>
  <si>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</si>
  <si>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</si>
  <si>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</si>
  <si>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</si>
  <si>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</si>
  <si>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</si>
  <si>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</si>
  <si>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</si>
  <si>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</si>
  <si>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</si>
  <si>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</si>
  <si>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</si>
  <si>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</si>
  <si>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</si>
  <si>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</si>
  <si>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</si>
  <si>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</si>
  <si>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</si>
  <si>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</si>
  <si>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</si>
  <si>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</si>
  <si>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</si>
  <si>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</si>
  <si>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</si>
  <si>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</si>
  <si>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</si>
  <si>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</si>
  <si>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</si>
  <si>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</si>
  <si>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</si>
  <si>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</si>
  <si>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</si>
  <si>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</si>
  <si>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</si>
  <si>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</si>
  <si>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</si>
  <si>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</si>
  <si>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</si>
  <si>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</si>
  <si>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</si>
  <si>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</si>
  <si>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</si>
  <si>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</si>
  <si>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</si>
  <si>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</si>
  <si>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</si>
  <si>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</si>
  <si>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</si>
  <si>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</si>
  <si>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</si>
  <si>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</si>
  <si>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</si>
  <si>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</si>
  <si>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</si>
  <si>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138.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</si>
  <si>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</si>
  <si>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</si>
  <si>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</si>
  <si>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</si>
  <si>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</si>
  <si>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</si>
  <si>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</si>
  <si>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</si>
  <si>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</si>
  <si>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Németh József</t>
  </si>
  <si>
    <t>162.</t>
  </si>
  <si>
    <t>Szélesi Géza</t>
  </si>
  <si>
    <t>Vánkos Zoltán</t>
  </si>
  <si>
    <t>Kovács Gábor</t>
  </si>
  <si>
    <t>163.</t>
  </si>
  <si>
    <t>Király Gábor</t>
  </si>
  <si>
    <t>Kocsis Sándor</t>
  </si>
  <si>
    <t>Győrvári Katalin</t>
  </si>
  <si>
    <t>Bíró József</t>
  </si>
  <si>
    <t>Sulyok György</t>
  </si>
  <si>
    <t>Balogh Szabolcs</t>
  </si>
  <si>
    <t>Csak a tavaszi idényre lett nevezve!</t>
  </si>
  <si>
    <t>Csak az őszi idényben volt nevezve!</t>
  </si>
  <si>
    <t>Brányi Emil</t>
  </si>
  <si>
    <t>Molnár Dániel</t>
  </si>
  <si>
    <t>Dugovics Titusz</t>
  </si>
  <si>
    <t>Desits Zoltán</t>
  </si>
  <si>
    <t>164.</t>
  </si>
  <si>
    <t>165.</t>
  </si>
  <si>
    <t>csere1</t>
  </si>
  <si>
    <t>csere2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</si>
</sst>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25" x14ac:knownFonts="1">
    <font>
      <sz val="10"/>
      <name val="Arial CE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2"/>
      <color indexed="10"/>
      <name val="Arial CE"/>
      <charset val="238"/>
    </font>
    <font>
      <sz val="10"/>
      <name val="Arial CE"/>
      <charset val="238"/>
    </font>
    <font>
      <sz val="18"/>
      <name val="Arial CE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color theme="1"/>
      <name val="Arial CE"/>
      <charset val="238"/>
    </font>
    <font>
      <sz val="10"/>
      <color rgb="FFFF0000"/>
      <name val="Arial CE"/>
    </font>
    <font>
      <b/>
      <sz val="12"/>
      <color theme="9" tint="-0.499984740745262"/>
      <name val="Arial CE"/>
      <charset val="238"/>
    </font>
    <font>
      <sz val="10"/>
      <color theme="1"/>
      <name val="Arial CE"/>
    </font>
    <font>
      <b/>
      <sz val="14"/>
      <color theme="4"/>
      <name val="Arial CE"/>
      <charset val="238"/>
    </font>
    <font>
      <b/>
      <sz val="12"/>
      <color rgb="FF00B050"/>
      <name val="Arial CE"/>
      <charset val="238"/>
    </font>
    <font>
      <b/>
      <sz val="11"/>
      <color theme="5"/>
      <name val="Arial CE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6"/>
      <name val="Arial CE"/>
      <charset val="238"/>
    </font>
    <font>
      <sz val="10"/>
      <color rgb="FF0070C0"/>
      <name val="Arial CE"/>
    </font>
    <font>
      <b/>
      <sz val="18"/>
      <color rgb="FF0070C0"/>
      <name val="Arial CE"/>
      <charset val="238"/>
    </font>
    <font>
      <b/>
      <sz val="1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theme="1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3" fontId="3" fillId="0" borderId="10" xfId="0" applyNumberFormat="1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3" fontId="3" fillId="0" borderId="13" xfId="0" applyNumberFormat="1" applyFont="1" applyBorder="1"/>
    <xf numFmtId="3" fontId="3" fillId="0" borderId="0" xfId="0" applyNumberFormat="1" applyFont="1" applyBorder="1"/>
    <xf numFmtId="0" fontId="0" fillId="0" borderId="15" xfId="0" applyBorder="1"/>
    <xf numFmtId="0" fontId="0" fillId="0" borderId="16" xfId="0" applyBorder="1"/>
    <xf numFmtId="3" fontId="3" fillId="0" borderId="17" xfId="0" applyNumberFormat="1" applyFont="1" applyBorder="1"/>
    <xf numFmtId="0" fontId="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textRotation="90"/>
    </xf>
    <xf numFmtId="0" fontId="0" fillId="0" borderId="19" xfId="0" applyBorder="1"/>
    <xf numFmtId="3" fontId="3" fillId="0" borderId="20" xfId="0" applyNumberFormat="1" applyFont="1" applyBorder="1"/>
    <xf numFmtId="0" fontId="6" fillId="0" borderId="0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3" fontId="3" fillId="0" borderId="24" xfId="0" applyNumberFormat="1" applyFont="1" applyBorder="1"/>
    <xf numFmtId="3" fontId="6" fillId="0" borderId="0" xfId="0" applyNumberFormat="1" applyFont="1" applyBorder="1"/>
    <xf numFmtId="0" fontId="1" fillId="0" borderId="25" xfId="0" applyFont="1" applyBorder="1" applyAlignment="1">
      <alignment horizontal="center" vertical="center"/>
    </xf>
    <xf numFmtId="3" fontId="3" fillId="0" borderId="19" xfId="0" applyNumberFormat="1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 applyAlignment="1">
      <alignment horizontal="center" vertical="center" textRotation="90"/>
    </xf>
    <xf numFmtId="0" fontId="0" fillId="0" borderId="8" xfId="0" applyFill="1" applyBorder="1"/>
    <xf numFmtId="0" fontId="0" fillId="0" borderId="2" xfId="0" applyFill="1" applyBorder="1"/>
    <xf numFmtId="0" fontId="0" fillId="0" borderId="4" xfId="0" applyFill="1" applyBorder="1"/>
    <xf numFmtId="0" fontId="0" fillId="0" borderId="0" xfId="0" applyFill="1"/>
    <xf numFmtId="0" fontId="1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 textRotation="90"/>
    </xf>
    <xf numFmtId="0" fontId="0" fillId="0" borderId="34" xfId="0" applyBorder="1"/>
    <xf numFmtId="3" fontId="3" fillId="0" borderId="34" xfId="0" applyNumberFormat="1" applyFont="1" applyBorder="1"/>
    <xf numFmtId="0" fontId="6" fillId="0" borderId="34" xfId="0" applyFont="1" applyBorder="1"/>
    <xf numFmtId="3" fontId="6" fillId="0" borderId="34" xfId="0" applyNumberFormat="1" applyFont="1" applyBorder="1"/>
    <xf numFmtId="0" fontId="7" fillId="0" borderId="4" xfId="0" applyFont="1" applyBorder="1"/>
    <xf numFmtId="0" fontId="8" fillId="0" borderId="4" xfId="0" applyFont="1" applyBorder="1"/>
    <xf numFmtId="0" fontId="0" fillId="0" borderId="35" xfId="0" applyBorder="1"/>
    <xf numFmtId="0" fontId="12" fillId="0" borderId="4" xfId="0" applyFont="1" applyBorder="1"/>
    <xf numFmtId="0" fontId="0" fillId="0" borderId="15" xfId="0" applyFill="1" applyBorder="1"/>
    <xf numFmtId="0" fontId="0" fillId="0" borderId="36" xfId="0" applyBorder="1"/>
    <xf numFmtId="0" fontId="13" fillId="0" borderId="4" xfId="0" applyFont="1" applyBorder="1"/>
    <xf numFmtId="3" fontId="3" fillId="0" borderId="36" xfId="0" applyNumberFormat="1" applyFont="1" applyBorder="1"/>
    <xf numFmtId="3" fontId="3" fillId="0" borderId="22" xfId="0" applyNumberFormat="1" applyFont="1" applyBorder="1"/>
    <xf numFmtId="3" fontId="3" fillId="0" borderId="38" xfId="0" applyNumberFormat="1" applyFont="1" applyBorder="1"/>
    <xf numFmtId="0" fontId="13" fillId="0" borderId="8" xfId="0" applyFont="1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9" fillId="0" borderId="0" xfId="0" applyFont="1" applyAlignment="1">
      <alignment horizontal="center"/>
    </xf>
    <xf numFmtId="0" fontId="10" fillId="0" borderId="3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0" fillId="0" borderId="14" xfId="0" applyBorder="1"/>
    <xf numFmtId="0" fontId="0" fillId="0" borderId="45" xfId="0" applyBorder="1"/>
    <xf numFmtId="0" fontId="0" fillId="0" borderId="3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0" fillId="0" borderId="37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3" fillId="0" borderId="37" xfId="0" applyFont="1" applyBorder="1" applyAlignment="1">
      <alignment horizontal="center" vertical="center"/>
    </xf>
    <xf numFmtId="3" fontId="10" fillId="0" borderId="0" xfId="0" applyNumberFormat="1" applyFont="1" applyFill="1"/>
    <xf numFmtId="0" fontId="10" fillId="0" borderId="45" xfId="0" applyFont="1" applyBorder="1" applyAlignment="1">
      <alignment horizontal="center" vertical="top" wrapText="1"/>
    </xf>
    <xf numFmtId="0" fontId="11" fillId="0" borderId="25" xfId="0" applyFont="1" applyBorder="1"/>
    <xf numFmtId="0" fontId="14" fillId="0" borderId="19" xfId="0" applyFont="1" applyBorder="1"/>
    <xf numFmtId="3" fontId="14" fillId="0" borderId="20" xfId="0" applyNumberFormat="1" applyFont="1" applyBorder="1"/>
    <xf numFmtId="0" fontId="14" fillId="0" borderId="32" xfId="0" applyFont="1" applyBorder="1"/>
    <xf numFmtId="3" fontId="14" fillId="0" borderId="18" xfId="0" applyNumberFormat="1" applyFont="1" applyBorder="1"/>
    <xf numFmtId="0" fontId="15" fillId="0" borderId="4" xfId="0" applyFont="1" applyBorder="1"/>
    <xf numFmtId="0" fontId="0" fillId="0" borderId="4" xfId="0" applyFont="1" applyBorder="1"/>
    <xf numFmtId="0" fontId="4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3" fontId="0" fillId="0" borderId="0" xfId="0" applyNumberFormat="1"/>
    <xf numFmtId="0" fontId="0" fillId="0" borderId="47" xfId="0" applyBorder="1"/>
    <xf numFmtId="3" fontId="0" fillId="0" borderId="47" xfId="0" applyNumberFormat="1" applyBorder="1"/>
    <xf numFmtId="0" fontId="0" fillId="0" borderId="47" xfId="0" applyFill="1" applyBorder="1"/>
    <xf numFmtId="3" fontId="0" fillId="0" borderId="48" xfId="0" applyNumberFormat="1" applyBorder="1"/>
    <xf numFmtId="0" fontId="16" fillId="0" borderId="47" xfId="0" applyFont="1" applyBorder="1"/>
    <xf numFmtId="3" fontId="18" fillId="0" borderId="18" xfId="0" applyNumberFormat="1" applyFont="1" applyBorder="1"/>
    <xf numFmtId="3" fontId="0" fillId="0" borderId="49" xfId="0" applyNumberFormat="1" applyBorder="1"/>
    <xf numFmtId="0" fontId="0" fillId="0" borderId="31" xfId="0" applyFill="1" applyBorder="1"/>
    <xf numFmtId="0" fontId="2" fillId="0" borderId="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0" fillId="0" borderId="50" xfId="0" applyBorder="1"/>
    <xf numFmtId="0" fontId="3" fillId="0" borderId="46" xfId="0" applyFont="1" applyBorder="1" applyAlignment="1">
      <alignment horizontal="center" vertical="top"/>
    </xf>
    <xf numFmtId="0" fontId="0" fillId="0" borderId="48" xfId="0" applyBorder="1"/>
    <xf numFmtId="3" fontId="3" fillId="0" borderId="51" xfId="0" applyNumberFormat="1" applyFont="1" applyBorder="1"/>
    <xf numFmtId="3" fontId="3" fillId="0" borderId="51" xfId="0" applyNumberFormat="1" applyFont="1" applyBorder="1" applyAlignment="1">
      <alignment horizontal="right" vertical="center"/>
    </xf>
    <xf numFmtId="0" fontId="0" fillId="0" borderId="52" xfId="0" applyBorder="1"/>
    <xf numFmtId="3" fontId="3" fillId="0" borderId="52" xfId="0" applyNumberFormat="1" applyFont="1" applyBorder="1"/>
    <xf numFmtId="3" fontId="3" fillId="0" borderId="53" xfId="0" applyNumberFormat="1" applyFont="1" applyBorder="1"/>
    <xf numFmtId="0" fontId="0" fillId="0" borderId="48" xfId="0" applyFill="1" applyBorder="1"/>
    <xf numFmtId="0" fontId="16" fillId="0" borderId="48" xfId="0" applyFont="1" applyBorder="1"/>
    <xf numFmtId="0" fontId="0" fillId="0" borderId="49" xfId="0" applyBorder="1"/>
    <xf numFmtId="0" fontId="0" fillId="0" borderId="49" xfId="0" applyFill="1" applyBorder="1"/>
    <xf numFmtId="0" fontId="16" fillId="0" borderId="49" xfId="0" applyFont="1" applyBorder="1"/>
    <xf numFmtId="0" fontId="0" fillId="0" borderId="54" xfId="0" applyBorder="1"/>
    <xf numFmtId="3" fontId="10" fillId="0" borderId="34" xfId="0" applyNumberFormat="1" applyFont="1" applyFill="1" applyBorder="1"/>
    <xf numFmtId="0" fontId="0" fillId="0" borderId="55" xfId="0" applyFill="1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1" fillId="0" borderId="60" xfId="0" applyFont="1" applyBorder="1" applyAlignment="1">
      <alignment horizontal="center" vertical="center"/>
    </xf>
    <xf numFmtId="3" fontId="3" fillId="0" borderId="61" xfId="0" applyNumberFormat="1" applyFont="1" applyBorder="1"/>
    <xf numFmtId="164" fontId="17" fillId="0" borderId="20" xfId="0" applyNumberFormat="1" applyFont="1" applyBorder="1"/>
    <xf numFmtId="164" fontId="17" fillId="0" borderId="20" xfId="0" applyNumberFormat="1" applyFont="1" applyBorder="1" applyAlignment="1">
      <alignment horizontal="right"/>
    </xf>
    <xf numFmtId="164" fontId="17" fillId="0" borderId="47" xfId="0" applyNumberFormat="1" applyFont="1" applyBorder="1"/>
    <xf numFmtId="0" fontId="0" fillId="0" borderId="8" xfId="0" applyFont="1" applyBorder="1"/>
    <xf numFmtId="164" fontId="17" fillId="0" borderId="62" xfId="0" applyNumberFormat="1" applyFont="1" applyBorder="1"/>
    <xf numFmtId="0" fontId="15" fillId="0" borderId="2" xfId="0" applyFont="1" applyBorder="1"/>
    <xf numFmtId="165" fontId="16" fillId="0" borderId="47" xfId="0" applyNumberFormat="1" applyFont="1" applyBorder="1"/>
    <xf numFmtId="0" fontId="0" fillId="0" borderId="22" xfId="0" applyFont="1" applyBorder="1"/>
    <xf numFmtId="2" fontId="16" fillId="0" borderId="47" xfId="0" applyNumberFormat="1" applyFont="1" applyBorder="1"/>
    <xf numFmtId="2" fontId="16" fillId="0" borderId="48" xfId="0" applyNumberFormat="1" applyFont="1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16" fontId="10" fillId="0" borderId="37" xfId="0" applyNumberFormat="1" applyFont="1" applyBorder="1" applyAlignment="1">
      <alignment horizontal="center" vertical="center"/>
    </xf>
    <xf numFmtId="16" fontId="10" fillId="0" borderId="14" xfId="0" applyNumberFormat="1" applyFont="1" applyBorder="1" applyAlignment="1">
      <alignment horizontal="center" vertical="center"/>
    </xf>
    <xf numFmtId="16" fontId="10" fillId="0" borderId="45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0" fillId="0" borderId="71" xfId="0" applyBorder="1"/>
    <xf numFmtId="0" fontId="0" fillId="0" borderId="46" xfId="0" applyBorder="1"/>
    <xf numFmtId="0" fontId="0" fillId="0" borderId="72" xfId="0" applyBorder="1"/>
    <xf numFmtId="0" fontId="10" fillId="0" borderId="45" xfId="0" applyFont="1" applyBorder="1" applyAlignment="1">
      <alignment horizontal="center"/>
    </xf>
    <xf numFmtId="0" fontId="22" fillId="0" borderId="7" xfId="0" applyFont="1" applyBorder="1"/>
    <xf numFmtId="0" fontId="22" fillId="0" borderId="3" xfId="0" applyFont="1" applyBorder="1"/>
    <xf numFmtId="0" fontId="1" fillId="0" borderId="72" xfId="0" applyFont="1" applyBorder="1" applyAlignment="1">
      <alignment horizontal="center" vertical="center"/>
    </xf>
    <xf numFmtId="0" fontId="15" fillId="0" borderId="47" xfId="0" applyFont="1" applyBorder="1"/>
    <xf numFmtId="0" fontId="10" fillId="0" borderId="0" xfId="0" applyFont="1"/>
    <xf numFmtId="0" fontId="23" fillId="0" borderId="0" xfId="0" applyFont="1"/>
    <xf numFmtId="0" fontId="24" fillId="0" borderId="0" xfId="0" applyFont="1"/>
    <xf numFmtId="0" fontId="13" fillId="0" borderId="7" xfId="0" applyFont="1" applyBorder="1"/>
    <xf numFmtId="3" fontId="3" fillId="0" borderId="17" xfId="0" applyNumberFormat="1" applyFont="1" applyBorder="1" applyAlignment="1">
      <alignment horizontal="right" vertical="center"/>
    </xf>
    <xf numFmtId="0" fontId="13" fillId="0" borderId="68" xfId="0" applyFont="1" applyBorder="1"/>
    <xf numFmtId="0" fontId="22" fillId="0" borderId="64" xfId="0" applyFont="1" applyBorder="1"/>
    <xf numFmtId="0" fontId="0" fillId="0" borderId="74" xfId="0" applyBorder="1"/>
    <xf numFmtId="0" fontId="1" fillId="0" borderId="73" xfId="0" applyFont="1" applyBorder="1" applyAlignment="1">
      <alignment horizontal="center" vertical="center"/>
    </xf>
    <xf numFmtId="0" fontId="0" fillId="0" borderId="31" xfId="0" applyFont="1" applyBorder="1"/>
    <xf numFmtId="0" fontId="0" fillId="0" borderId="75" xfId="0" applyBorder="1"/>
    <xf numFmtId="0" fontId="13" fillId="0" borderId="27" xfId="0" applyFont="1" applyBorder="1"/>
    <xf numFmtId="0" fontId="21" fillId="0" borderId="0" xfId="0" applyFont="1" applyAlignment="1">
      <alignment horizontal="center"/>
    </xf>
    <xf numFmtId="0" fontId="1" fillId="2" borderId="70" xfId="0" applyFont="1" applyFill="1" applyBorder="1" applyAlignment="1">
      <alignment horizontal="center" vertical="center" textRotation="90"/>
    </xf>
    <xf numFmtId="0" fontId="1" fillId="2" borderId="14" xfId="0" applyFont="1" applyFill="1" applyBorder="1" applyAlignment="1">
      <alignment horizontal="center" vertical="center" textRotation="90"/>
    </xf>
    <xf numFmtId="0" fontId="0" fillId="2" borderId="70" xfId="0" applyFill="1" applyBorder="1" applyAlignment="1">
      <alignment horizontal="center" vertical="center" textRotation="90"/>
    </xf>
    <xf numFmtId="0" fontId="0" fillId="2" borderId="14" xfId="0" applyFill="1" applyBorder="1" applyAlignment="1">
      <alignment horizontal="center" vertical="center" textRotation="90"/>
    </xf>
    <xf numFmtId="0" fontId="1" fillId="2" borderId="69" xfId="0" applyFont="1" applyFill="1" applyBorder="1" applyAlignment="1">
      <alignment horizontal="center" vertical="center" textRotation="90"/>
    </xf>
    <xf numFmtId="0" fontId="6" fillId="2" borderId="69" xfId="0" applyFont="1" applyFill="1" applyBorder="1" applyAlignment="1">
      <alignment horizontal="center" vertical="center" textRotation="90"/>
    </xf>
    <xf numFmtId="0" fontId="6" fillId="2" borderId="70" xfId="0" applyFont="1" applyFill="1" applyBorder="1" applyAlignment="1">
      <alignment horizontal="center" vertical="center" textRotation="90"/>
    </xf>
    <xf numFmtId="0" fontId="6" fillId="2" borderId="45" xfId="0" applyFont="1" applyFill="1" applyBorder="1" applyAlignment="1">
      <alignment horizontal="center" vertical="center" textRotation="90"/>
    </xf>
    <xf numFmtId="0" fontId="20" fillId="2" borderId="70" xfId="0" applyFont="1" applyFill="1" applyBorder="1" applyAlignment="1">
      <alignment horizontal="center" vertical="center" textRotation="90"/>
    </xf>
    <xf numFmtId="0" fontId="20" fillId="2" borderId="14" xfId="0" applyFont="1" applyFill="1" applyBorder="1" applyAlignment="1">
      <alignment horizontal="center" vertical="center" textRotation="90"/>
    </xf>
    <xf numFmtId="0" fontId="5" fillId="2" borderId="69" xfId="0" applyFont="1" applyFill="1" applyBorder="1" applyAlignment="1">
      <alignment horizontal="center" vertical="center" textRotation="90"/>
    </xf>
    <xf numFmtId="0" fontId="19" fillId="2" borderId="70" xfId="0" applyFont="1" applyFill="1" applyBorder="1" applyAlignment="1">
      <alignment horizontal="center" vertical="center" textRotation="90"/>
    </xf>
    <xf numFmtId="0" fontId="19" fillId="2" borderId="14" xfId="0" applyFont="1" applyFill="1" applyBorder="1" applyAlignment="1">
      <alignment horizontal="center" vertical="center" textRotation="90"/>
    </xf>
    <xf numFmtId="0" fontId="1" fillId="2" borderId="45" xfId="0" applyFont="1" applyFill="1" applyBorder="1" applyAlignment="1">
      <alignment horizontal="center" vertical="center" textRotation="90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12"/>
  <sheetViews>
    <sheetView tabSelected="1" topLeftCell="A77" zoomScale="81" zoomScaleNormal="80" zoomScaleSheetLayoutView="100" workbookViewId="0">
      <selection activeCell="AA99" sqref="AA99"/>
    </sheetView>
  </sheetViews>
  <sheetFormatPr defaultRowHeight="15.6" x14ac:dyDescent="0.25"/>
  <cols>
    <col min="1" max="1" width="9.109375" customWidth="1"/>
    <col min="2" max="2" width="4.6640625" customWidth="1"/>
    <col min="3" max="3" width="7.109375" style="1" customWidth="1"/>
    <col min="4" max="4" width="5.88671875" customWidth="1"/>
    <col min="5" max="5" width="28.6640625" customWidth="1"/>
    <col min="6" max="14" width="9.6640625" hidden="1" customWidth="1"/>
    <col min="15" max="15" width="13.5546875" hidden="1" customWidth="1"/>
    <col min="16" max="16" width="7.109375" customWidth="1"/>
    <col min="17" max="17" width="6.44140625" customWidth="1"/>
    <col min="18" max="18" width="6.88671875" customWidth="1"/>
    <col min="19" max="19" width="6.6640625" customWidth="1"/>
    <col min="20" max="20" width="7.109375" customWidth="1"/>
    <col min="21" max="21" width="6.5546875" customWidth="1"/>
    <col min="22" max="23" width="6.44140625" customWidth="1"/>
    <col min="24" max="24" width="6.6640625" customWidth="1"/>
    <col min="25" max="25" width="7.44140625" customWidth="1"/>
    <col min="26" max="26" width="6.6640625" customWidth="1"/>
    <col min="27" max="27" width="7.33203125" customWidth="1"/>
    <col min="28" max="28" width="7.109375" customWidth="1"/>
    <col min="29" max="29" width="11.44140625" customWidth="1"/>
    <col min="30" max="30" width="13.33203125" customWidth="1"/>
    <col min="31" max="31" width="9.6640625" customWidth="1"/>
    <col min="36" max="36" width="11.5546875" customWidth="1"/>
    <col min="37" max="37" width="25.109375" customWidth="1"/>
  </cols>
  <sheetData>
    <row r="2" spans="1:37" ht="21" x14ac:dyDescent="0.4">
      <c r="E2" s="167" t="s">
        <v>36</v>
      </c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</row>
    <row r="3" spans="1:37" ht="23.4" thickBot="1" x14ac:dyDescent="0.45"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</row>
    <row r="4" spans="1:37" ht="9" customHeight="1" x14ac:dyDescent="0.25">
      <c r="A4" s="69" t="s">
        <v>10</v>
      </c>
      <c r="C4" s="79" t="s">
        <v>12</v>
      </c>
    </row>
    <row r="5" spans="1:37" ht="37.5" customHeight="1" thickBot="1" x14ac:dyDescent="0.3">
      <c r="A5" s="81" t="s">
        <v>11</v>
      </c>
      <c r="C5" s="104" t="s">
        <v>13</v>
      </c>
      <c r="D5" s="105"/>
      <c r="E5" s="105"/>
      <c r="F5" s="101" t="s">
        <v>0</v>
      </c>
      <c r="G5" s="101" t="s">
        <v>1</v>
      </c>
      <c r="H5" s="101" t="s">
        <v>2</v>
      </c>
      <c r="I5" s="101" t="s">
        <v>3</v>
      </c>
      <c r="J5" s="101" t="s">
        <v>4</v>
      </c>
      <c r="K5" s="101" t="s">
        <v>5</v>
      </c>
      <c r="L5" s="101" t="s">
        <v>6</v>
      </c>
      <c r="M5" s="101" t="s">
        <v>7</v>
      </c>
      <c r="N5" s="101" t="s">
        <v>8</v>
      </c>
      <c r="O5" s="102" t="s">
        <v>9</v>
      </c>
      <c r="P5" s="101" t="s">
        <v>15</v>
      </c>
      <c r="Q5" s="101" t="s">
        <v>16</v>
      </c>
      <c r="R5" s="101" t="s">
        <v>17</v>
      </c>
      <c r="S5" s="101" t="s">
        <v>18</v>
      </c>
      <c r="T5" s="101" t="s">
        <v>19</v>
      </c>
      <c r="U5" s="101" t="s">
        <v>20</v>
      </c>
      <c r="V5" s="101" t="s">
        <v>21</v>
      </c>
      <c r="W5" s="101" t="s">
        <v>22</v>
      </c>
      <c r="X5" s="101" t="s">
        <v>23</v>
      </c>
      <c r="Y5" s="101" t="s">
        <v>24</v>
      </c>
      <c r="Z5" s="101" t="s">
        <v>25</v>
      </c>
      <c r="AA5" s="101" t="s">
        <v>27</v>
      </c>
      <c r="AB5" s="101" t="s">
        <v>26</v>
      </c>
      <c r="AC5" s="102" t="s">
        <v>9</v>
      </c>
      <c r="AD5" s="89" t="s">
        <v>28</v>
      </c>
      <c r="AE5" s="90" t="s">
        <v>29</v>
      </c>
      <c r="AF5" s="90" t="s">
        <v>30</v>
      </c>
      <c r="AG5" s="90" t="s">
        <v>31</v>
      </c>
      <c r="AH5" s="90" t="s">
        <v>32</v>
      </c>
      <c r="AI5" s="90" t="s">
        <v>33</v>
      </c>
      <c r="AJ5" s="90" t="s">
        <v>34</v>
      </c>
      <c r="AK5" s="89" t="s">
        <v>35</v>
      </c>
    </row>
    <row r="6" spans="1:37" ht="18" customHeight="1" x14ac:dyDescent="0.3">
      <c r="A6" s="141" t="s">
        <v>39</v>
      </c>
      <c r="B6" s="147"/>
      <c r="C6" s="145" t="s">
        <v>39</v>
      </c>
      <c r="D6" s="172" t="s">
        <v>38</v>
      </c>
      <c r="E6" s="135" t="s">
        <v>51</v>
      </c>
      <c r="F6" s="3"/>
      <c r="G6" s="3"/>
      <c r="H6" s="3"/>
      <c r="I6" s="3"/>
      <c r="J6" s="3"/>
      <c r="K6" s="3"/>
      <c r="L6" s="3"/>
      <c r="M6" s="3"/>
      <c r="N6" s="3"/>
      <c r="O6" s="14"/>
      <c r="P6" s="3">
        <v>185</v>
      </c>
      <c r="Q6" s="3"/>
      <c r="R6" s="3">
        <v>170</v>
      </c>
      <c r="S6" s="3">
        <v>172</v>
      </c>
      <c r="T6" s="3">
        <v>144</v>
      </c>
      <c r="U6" s="3">
        <v>176</v>
      </c>
      <c r="V6" s="3">
        <v>182</v>
      </c>
      <c r="W6" s="3"/>
      <c r="X6" s="3">
        <v>172</v>
      </c>
      <c r="Y6" s="3">
        <v>170</v>
      </c>
      <c r="Z6" s="3">
        <v>184</v>
      </c>
      <c r="AA6" s="3">
        <v>169</v>
      </c>
      <c r="AB6" s="34"/>
      <c r="AC6" s="14">
        <f>P6+Q6+R6+S6+T6+U6+V6+W6+X6+Y6+Z6+AA6+AB6</f>
        <v>1724</v>
      </c>
      <c r="AD6" s="92">
        <f t="shared" ref="AD6:AD19" si="0">AVERAGE(P6,Q6,R6,S6,T6,U6,V6,W6,X6,Y6,Z6,AA6,AB6)</f>
        <v>172.4</v>
      </c>
      <c r="AE6" s="92">
        <v>1710</v>
      </c>
      <c r="AF6" s="92">
        <f t="shared" ref="AF6:AF19" si="1">COUNTIF(P6:AB6,"&gt;0")</f>
        <v>10</v>
      </c>
      <c r="AG6" s="92">
        <v>10</v>
      </c>
      <c r="AH6" s="92">
        <f>SUM(AF6,AG6)</f>
        <v>20</v>
      </c>
      <c r="AI6" s="93">
        <f t="shared" ref="AI6:AI19" si="2">SUM(AC6,AE6)</f>
        <v>3434</v>
      </c>
      <c r="AJ6" s="96">
        <f>AI6/AH6</f>
        <v>171.7</v>
      </c>
    </row>
    <row r="7" spans="1:37" ht="17.399999999999999" x14ac:dyDescent="0.3">
      <c r="A7" s="70" t="s">
        <v>40</v>
      </c>
      <c r="B7" s="148"/>
      <c r="C7" s="144" t="s">
        <v>40</v>
      </c>
      <c r="D7" s="168"/>
      <c r="E7" s="136" t="s">
        <v>52</v>
      </c>
      <c r="F7" s="5"/>
      <c r="G7" s="5"/>
      <c r="H7" s="5"/>
      <c r="I7" s="5"/>
      <c r="J7" s="5"/>
      <c r="K7" s="5"/>
      <c r="L7" s="5"/>
      <c r="M7" s="5"/>
      <c r="N7" s="5"/>
      <c r="O7" s="15"/>
      <c r="P7" s="5">
        <v>168</v>
      </c>
      <c r="Q7" s="87">
        <v>174</v>
      </c>
      <c r="R7" s="5">
        <v>186</v>
      </c>
      <c r="S7" s="57">
        <v>204</v>
      </c>
      <c r="T7" s="5">
        <v>182</v>
      </c>
      <c r="U7" s="88">
        <v>181</v>
      </c>
      <c r="V7" s="88">
        <v>184</v>
      </c>
      <c r="W7" s="5">
        <v>167</v>
      </c>
      <c r="X7" s="57">
        <v>200</v>
      </c>
      <c r="Y7" s="5">
        <v>164</v>
      </c>
      <c r="Z7" s="5">
        <v>198</v>
      </c>
      <c r="AA7" s="57">
        <v>215</v>
      </c>
      <c r="AB7" s="166">
        <v>205</v>
      </c>
      <c r="AC7" s="15">
        <f t="shared" ref="AC7:AC19" si="3">P7+Q7+R7+S7+T7+U7+V7+W7+X7+Y7+Z7+AA7+AB7</f>
        <v>2428</v>
      </c>
      <c r="AD7" s="92">
        <f t="shared" si="0"/>
        <v>186.76923076923077</v>
      </c>
      <c r="AE7" s="92">
        <v>2109</v>
      </c>
      <c r="AF7" s="92">
        <f t="shared" si="1"/>
        <v>13</v>
      </c>
      <c r="AG7" s="92">
        <v>11</v>
      </c>
      <c r="AH7" s="92">
        <f t="shared" ref="AH7:AH75" si="4">SUM(AF7,AG7)</f>
        <v>24</v>
      </c>
      <c r="AI7" s="93">
        <f t="shared" si="2"/>
        <v>4537</v>
      </c>
      <c r="AJ7" s="131">
        <f t="shared" ref="AJ7:AJ75" si="5">AI7/AH7</f>
        <v>189.04166666666666</v>
      </c>
    </row>
    <row r="8" spans="1:37" ht="17.399999999999999" x14ac:dyDescent="0.3">
      <c r="A8" s="70" t="s">
        <v>41</v>
      </c>
      <c r="B8" s="148"/>
      <c r="C8" s="144" t="s">
        <v>41</v>
      </c>
      <c r="D8" s="168"/>
      <c r="E8" s="136" t="s">
        <v>53</v>
      </c>
      <c r="F8" s="5"/>
      <c r="G8" s="5"/>
      <c r="H8" s="5"/>
      <c r="I8" s="5"/>
      <c r="J8" s="5"/>
      <c r="K8" s="5"/>
      <c r="L8" s="5"/>
      <c r="M8" s="5"/>
      <c r="N8" s="5"/>
      <c r="O8" s="15"/>
      <c r="P8" s="5">
        <v>171</v>
      </c>
      <c r="Q8" s="5">
        <v>194</v>
      </c>
      <c r="R8" s="52">
        <v>152</v>
      </c>
      <c r="S8" s="5">
        <v>161</v>
      </c>
      <c r="T8" s="5">
        <v>165</v>
      </c>
      <c r="U8" s="5">
        <v>167</v>
      </c>
      <c r="V8" s="5">
        <v>166</v>
      </c>
      <c r="W8" s="5">
        <v>188</v>
      </c>
      <c r="X8" s="5">
        <v>172</v>
      </c>
      <c r="Y8" s="5"/>
      <c r="Z8" s="5">
        <v>156</v>
      </c>
      <c r="AA8" s="52"/>
      <c r="AB8" s="35">
        <v>164</v>
      </c>
      <c r="AC8" s="15">
        <f t="shared" si="3"/>
        <v>1856</v>
      </c>
      <c r="AD8" s="92">
        <f t="shared" si="0"/>
        <v>168.72727272727272</v>
      </c>
      <c r="AE8" s="92">
        <v>1916</v>
      </c>
      <c r="AF8" s="92">
        <f t="shared" si="1"/>
        <v>11</v>
      </c>
      <c r="AG8" s="92">
        <v>11</v>
      </c>
      <c r="AH8" s="92">
        <f t="shared" si="4"/>
        <v>22</v>
      </c>
      <c r="AI8" s="93">
        <f t="shared" si="2"/>
        <v>3772</v>
      </c>
      <c r="AJ8" s="96">
        <f t="shared" si="5"/>
        <v>171.45454545454547</v>
      </c>
    </row>
    <row r="9" spans="1:37" ht="17.399999999999999" x14ac:dyDescent="0.3">
      <c r="A9" s="142" t="s">
        <v>42</v>
      </c>
      <c r="B9" s="148"/>
      <c r="C9" s="144" t="s">
        <v>42</v>
      </c>
      <c r="D9" s="168"/>
      <c r="E9" s="136" t="s">
        <v>54</v>
      </c>
      <c r="F9" s="5"/>
      <c r="G9" s="5"/>
      <c r="H9" s="5"/>
      <c r="I9" s="5"/>
      <c r="J9" s="5"/>
      <c r="K9" s="5"/>
      <c r="L9" s="5"/>
      <c r="M9" s="5"/>
      <c r="N9" s="5"/>
      <c r="O9" s="15"/>
      <c r="P9" s="5"/>
      <c r="Q9" s="5">
        <v>162</v>
      </c>
      <c r="R9" s="5"/>
      <c r="S9" s="5"/>
      <c r="T9" s="5"/>
      <c r="U9" s="5">
        <v>145</v>
      </c>
      <c r="V9" s="5"/>
      <c r="W9" s="5">
        <v>175</v>
      </c>
      <c r="X9" s="5"/>
      <c r="Y9" s="5"/>
      <c r="Z9" s="5"/>
      <c r="AA9" s="5"/>
      <c r="AB9" s="35"/>
      <c r="AC9" s="15">
        <f t="shared" si="3"/>
        <v>482</v>
      </c>
      <c r="AD9" s="92">
        <f t="shared" si="0"/>
        <v>160.66666666666666</v>
      </c>
      <c r="AE9" s="92">
        <v>1188</v>
      </c>
      <c r="AF9" s="92">
        <f t="shared" si="1"/>
        <v>3</v>
      </c>
      <c r="AG9" s="92">
        <v>7</v>
      </c>
      <c r="AH9" s="92">
        <f t="shared" si="4"/>
        <v>10</v>
      </c>
      <c r="AI9" s="93">
        <f t="shared" si="2"/>
        <v>1670</v>
      </c>
      <c r="AJ9" s="133">
        <f t="shared" si="5"/>
        <v>167</v>
      </c>
    </row>
    <row r="10" spans="1:37" ht="17.399999999999999" x14ac:dyDescent="0.3">
      <c r="A10" s="70" t="s">
        <v>43</v>
      </c>
      <c r="B10" s="148"/>
      <c r="C10" s="144" t="s">
        <v>43</v>
      </c>
      <c r="D10" s="168"/>
      <c r="E10" s="161" t="s">
        <v>372</v>
      </c>
      <c r="F10" s="5"/>
      <c r="G10" s="5"/>
      <c r="H10" s="5"/>
      <c r="I10" s="5"/>
      <c r="J10" s="5"/>
      <c r="K10" s="5"/>
      <c r="L10" s="5"/>
      <c r="M10" s="5"/>
      <c r="N10" s="5"/>
      <c r="O10" s="15"/>
      <c r="P10" s="43"/>
      <c r="Q10" s="5"/>
      <c r="R10" s="5"/>
      <c r="S10" s="87"/>
      <c r="T10" s="5"/>
      <c r="U10" s="5"/>
      <c r="V10" s="5"/>
      <c r="W10" s="5"/>
      <c r="X10" s="5"/>
      <c r="Y10" s="5"/>
      <c r="Z10" s="5"/>
      <c r="AA10" s="5"/>
      <c r="AB10" s="35"/>
      <c r="AC10" s="15">
        <f t="shared" si="3"/>
        <v>0</v>
      </c>
      <c r="AD10" s="92" t="e">
        <f t="shared" si="0"/>
        <v>#DIV/0!</v>
      </c>
      <c r="AE10" s="94">
        <v>0</v>
      </c>
      <c r="AF10" s="92">
        <f t="shared" si="1"/>
        <v>0</v>
      </c>
      <c r="AG10" s="92">
        <v>0</v>
      </c>
      <c r="AH10" s="92">
        <f t="shared" si="4"/>
        <v>0</v>
      </c>
      <c r="AI10" s="93">
        <f t="shared" si="2"/>
        <v>0</v>
      </c>
      <c r="AJ10" s="133"/>
    </row>
    <row r="11" spans="1:37" ht="17.399999999999999" x14ac:dyDescent="0.3">
      <c r="A11" s="70" t="s">
        <v>44</v>
      </c>
      <c r="B11" s="148"/>
      <c r="C11" s="144" t="s">
        <v>44</v>
      </c>
      <c r="D11" s="168"/>
      <c r="E11" s="137" t="s">
        <v>55</v>
      </c>
      <c r="F11" s="9"/>
      <c r="G11" s="9"/>
      <c r="H11" s="9"/>
      <c r="I11" s="9"/>
      <c r="J11" s="9"/>
      <c r="K11" s="9"/>
      <c r="L11" s="9"/>
      <c r="M11" s="9"/>
      <c r="N11" s="9"/>
      <c r="O11" s="17"/>
      <c r="P11" s="41"/>
      <c r="Q11" s="9"/>
      <c r="R11" s="9"/>
      <c r="S11" s="9"/>
      <c r="T11" s="9"/>
      <c r="U11" s="9"/>
      <c r="V11" s="9"/>
      <c r="W11" s="9"/>
      <c r="X11" s="9"/>
      <c r="Y11" s="9">
        <v>187</v>
      </c>
      <c r="Z11" s="9">
        <v>197</v>
      </c>
      <c r="AA11" s="9">
        <v>165</v>
      </c>
      <c r="AB11" s="36">
        <v>198</v>
      </c>
      <c r="AC11" s="15">
        <f>P11+Q11+R11+S11+T11+U11+V11+W11+X11+Y11+Z11+AA11+AB11</f>
        <v>747</v>
      </c>
      <c r="AD11" s="92">
        <f t="shared" si="0"/>
        <v>186.75</v>
      </c>
      <c r="AE11" s="94">
        <v>332</v>
      </c>
      <c r="AF11" s="92">
        <f t="shared" si="1"/>
        <v>4</v>
      </c>
      <c r="AG11" s="92">
        <v>2</v>
      </c>
      <c r="AH11" s="92">
        <f t="shared" si="4"/>
        <v>6</v>
      </c>
      <c r="AI11" s="93">
        <f t="shared" si="2"/>
        <v>1079</v>
      </c>
      <c r="AJ11" s="96">
        <f t="shared" si="5"/>
        <v>179.83333333333334</v>
      </c>
    </row>
    <row r="12" spans="1:37" ht="17.399999999999999" x14ac:dyDescent="0.3">
      <c r="A12" s="142" t="s">
        <v>45</v>
      </c>
      <c r="B12" s="148"/>
      <c r="C12" s="144" t="s">
        <v>45</v>
      </c>
      <c r="D12" s="168"/>
      <c r="E12" s="137" t="s">
        <v>56</v>
      </c>
      <c r="F12" s="9"/>
      <c r="G12" s="9"/>
      <c r="H12" s="9"/>
      <c r="I12" s="9"/>
      <c r="J12" s="9"/>
      <c r="K12" s="9"/>
      <c r="L12" s="9"/>
      <c r="M12" s="9"/>
      <c r="N12" s="9"/>
      <c r="O12" s="17"/>
      <c r="P12" s="9">
        <v>179</v>
      </c>
      <c r="Q12" s="9">
        <v>195</v>
      </c>
      <c r="R12" s="9">
        <v>168</v>
      </c>
      <c r="S12" s="9">
        <v>169</v>
      </c>
      <c r="T12" s="9">
        <v>157</v>
      </c>
      <c r="U12" s="9">
        <v>170</v>
      </c>
      <c r="V12" s="9"/>
      <c r="W12" s="9">
        <v>155</v>
      </c>
      <c r="X12" s="9"/>
      <c r="Y12" s="9">
        <v>158</v>
      </c>
      <c r="Z12" s="9"/>
      <c r="AA12" s="9">
        <v>172</v>
      </c>
      <c r="AB12" s="36">
        <v>178</v>
      </c>
      <c r="AC12" s="15">
        <f>P12+Q12+R12+S12+T12+U12+V12+W12+X12+Y12+Z12+AA12+AB12</f>
        <v>1701</v>
      </c>
      <c r="AD12" s="92">
        <f t="shared" si="0"/>
        <v>170.1</v>
      </c>
      <c r="AE12" s="94">
        <v>2229</v>
      </c>
      <c r="AF12" s="92">
        <f t="shared" si="1"/>
        <v>10</v>
      </c>
      <c r="AG12" s="92">
        <v>13</v>
      </c>
      <c r="AH12" s="92">
        <f t="shared" si="4"/>
        <v>23</v>
      </c>
      <c r="AI12" s="93">
        <f t="shared" si="2"/>
        <v>3930</v>
      </c>
      <c r="AJ12" s="96">
        <f t="shared" si="5"/>
        <v>170.86956521739131</v>
      </c>
    </row>
    <row r="13" spans="1:37" ht="17.399999999999999" x14ac:dyDescent="0.3">
      <c r="A13" s="70" t="s">
        <v>46</v>
      </c>
      <c r="B13" s="148"/>
      <c r="C13" s="144" t="s">
        <v>46</v>
      </c>
      <c r="D13" s="168"/>
      <c r="E13" s="138" t="s">
        <v>57</v>
      </c>
      <c r="F13" s="56"/>
      <c r="G13" s="56"/>
      <c r="H13" s="56"/>
      <c r="I13" s="56"/>
      <c r="J13" s="56"/>
      <c r="K13" s="56"/>
      <c r="L13" s="56"/>
      <c r="M13" s="56"/>
      <c r="N13" s="56"/>
      <c r="O13" s="58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106">
        <f t="shared" si="3"/>
        <v>0</v>
      </c>
      <c r="AD13" s="92" t="e">
        <f t="shared" si="0"/>
        <v>#DIV/0!</v>
      </c>
      <c r="AE13" s="94">
        <v>0</v>
      </c>
      <c r="AF13" s="92">
        <f t="shared" si="1"/>
        <v>0</v>
      </c>
      <c r="AG13" s="92">
        <v>0</v>
      </c>
      <c r="AH13" s="92">
        <f t="shared" si="4"/>
        <v>0</v>
      </c>
      <c r="AI13" s="93">
        <f t="shared" si="2"/>
        <v>0</v>
      </c>
      <c r="AJ13" s="96"/>
    </row>
    <row r="14" spans="1:37" ht="17.399999999999999" x14ac:dyDescent="0.3">
      <c r="A14" s="70" t="s">
        <v>47</v>
      </c>
      <c r="B14" s="148"/>
      <c r="C14" s="144" t="s">
        <v>47</v>
      </c>
      <c r="D14" s="168"/>
      <c r="E14" s="139" t="s">
        <v>58</v>
      </c>
      <c r="F14" s="28"/>
      <c r="G14" s="28"/>
      <c r="H14" s="28"/>
      <c r="I14" s="28"/>
      <c r="J14" s="28"/>
      <c r="K14" s="28"/>
      <c r="L14" s="28"/>
      <c r="M14" s="28"/>
      <c r="N14" s="28"/>
      <c r="O14" s="59"/>
      <c r="P14" s="28"/>
      <c r="Q14" s="28">
        <v>166</v>
      </c>
      <c r="R14" s="28"/>
      <c r="S14" s="28">
        <v>161</v>
      </c>
      <c r="T14" s="108">
        <v>172</v>
      </c>
      <c r="U14" s="28"/>
      <c r="V14" s="28"/>
      <c r="W14" s="28"/>
      <c r="X14" s="28"/>
      <c r="Y14" s="28"/>
      <c r="Z14" s="28"/>
      <c r="AA14" s="28"/>
      <c r="AB14" s="28"/>
      <c r="AC14" s="106">
        <f t="shared" si="3"/>
        <v>499</v>
      </c>
      <c r="AD14" s="92">
        <f t="shared" si="0"/>
        <v>166.33333333333334</v>
      </c>
      <c r="AE14" s="94">
        <v>645</v>
      </c>
      <c r="AF14" s="92">
        <f t="shared" si="1"/>
        <v>3</v>
      </c>
      <c r="AG14" s="92">
        <v>4</v>
      </c>
      <c r="AH14" s="92">
        <f t="shared" si="4"/>
        <v>7</v>
      </c>
      <c r="AI14" s="93">
        <f t="shared" si="2"/>
        <v>1144</v>
      </c>
      <c r="AJ14" s="96">
        <f t="shared" si="5"/>
        <v>163.42857142857142</v>
      </c>
    </row>
    <row r="15" spans="1:37" ht="17.399999999999999" x14ac:dyDescent="0.3">
      <c r="A15" s="142" t="s">
        <v>48</v>
      </c>
      <c r="B15" s="148"/>
      <c r="C15" s="144" t="s">
        <v>48</v>
      </c>
      <c r="D15" s="168"/>
      <c r="E15" s="139" t="s">
        <v>59</v>
      </c>
      <c r="F15" s="28"/>
      <c r="G15" s="28"/>
      <c r="H15" s="28"/>
      <c r="I15" s="28"/>
      <c r="J15" s="28"/>
      <c r="K15" s="28"/>
      <c r="L15" s="28"/>
      <c r="M15" s="28"/>
      <c r="N15" s="28"/>
      <c r="O15" s="59"/>
      <c r="P15" s="28">
        <v>153</v>
      </c>
      <c r="Q15" s="28"/>
      <c r="R15" s="28">
        <v>176</v>
      </c>
      <c r="S15" s="162"/>
      <c r="T15" s="66"/>
      <c r="U15" s="139"/>
      <c r="V15" s="28">
        <v>189</v>
      </c>
      <c r="W15" s="28">
        <v>148</v>
      </c>
      <c r="X15" s="28">
        <v>173</v>
      </c>
      <c r="Y15" s="28">
        <v>169</v>
      </c>
      <c r="Z15" s="28">
        <v>164</v>
      </c>
      <c r="AA15" s="28">
        <v>146</v>
      </c>
      <c r="AB15" s="28">
        <v>163</v>
      </c>
      <c r="AC15" s="107">
        <f t="shared" si="3"/>
        <v>1481</v>
      </c>
      <c r="AD15" s="92">
        <f t="shared" si="0"/>
        <v>164.55555555555554</v>
      </c>
      <c r="AE15" s="94">
        <v>950</v>
      </c>
      <c r="AF15" s="92">
        <f t="shared" si="1"/>
        <v>9</v>
      </c>
      <c r="AG15" s="92">
        <v>6</v>
      </c>
      <c r="AH15" s="92">
        <f t="shared" si="4"/>
        <v>15</v>
      </c>
      <c r="AI15" s="93">
        <f t="shared" si="2"/>
        <v>2431</v>
      </c>
      <c r="AJ15" s="96">
        <f t="shared" si="5"/>
        <v>162.06666666666666</v>
      </c>
    </row>
    <row r="16" spans="1:37" ht="17.399999999999999" x14ac:dyDescent="0.3">
      <c r="A16" s="142" t="s">
        <v>49</v>
      </c>
      <c r="B16" s="148"/>
      <c r="C16" s="144" t="s">
        <v>49</v>
      </c>
      <c r="D16" s="168"/>
      <c r="E16" s="140" t="s">
        <v>60</v>
      </c>
      <c r="F16" s="108"/>
      <c r="G16" s="108"/>
      <c r="H16" s="108"/>
      <c r="I16" s="108"/>
      <c r="J16" s="108"/>
      <c r="K16" s="108"/>
      <c r="L16" s="108"/>
      <c r="M16" s="108"/>
      <c r="N16" s="108"/>
      <c r="O16" s="109"/>
      <c r="P16" s="108">
        <v>173</v>
      </c>
      <c r="Q16" s="108">
        <v>154</v>
      </c>
      <c r="R16" s="108">
        <v>163</v>
      </c>
      <c r="S16" s="108">
        <v>169</v>
      </c>
      <c r="T16" s="20">
        <v>163</v>
      </c>
      <c r="U16" s="108">
        <v>193</v>
      </c>
      <c r="V16" s="108">
        <v>164</v>
      </c>
      <c r="W16" s="108">
        <v>161</v>
      </c>
      <c r="X16" s="108">
        <v>189</v>
      </c>
      <c r="Y16" s="108">
        <v>176</v>
      </c>
      <c r="Z16" s="108">
        <v>161</v>
      </c>
      <c r="AA16" s="108">
        <v>174</v>
      </c>
      <c r="AB16" s="108">
        <v>156</v>
      </c>
      <c r="AC16" s="107">
        <f t="shared" si="3"/>
        <v>2196</v>
      </c>
      <c r="AD16" s="92">
        <f t="shared" si="0"/>
        <v>168.92307692307693</v>
      </c>
      <c r="AE16" s="111">
        <v>2146</v>
      </c>
      <c r="AF16" s="92">
        <f t="shared" si="1"/>
        <v>13</v>
      </c>
      <c r="AG16" s="105">
        <v>12</v>
      </c>
      <c r="AH16" s="92">
        <f t="shared" si="4"/>
        <v>25</v>
      </c>
      <c r="AI16" s="93">
        <f t="shared" si="2"/>
        <v>4342</v>
      </c>
      <c r="AJ16" s="96">
        <f t="shared" si="5"/>
        <v>173.68</v>
      </c>
    </row>
    <row r="17" spans="1:37" ht="18" thickBot="1" x14ac:dyDescent="0.35">
      <c r="A17" s="143" t="s">
        <v>50</v>
      </c>
      <c r="B17" s="148"/>
      <c r="C17" s="144" t="s">
        <v>50</v>
      </c>
      <c r="D17" s="168"/>
      <c r="E17" s="140" t="s">
        <v>357</v>
      </c>
      <c r="F17" s="108"/>
      <c r="G17" s="108"/>
      <c r="H17" s="108"/>
      <c r="I17" s="108"/>
      <c r="J17" s="108"/>
      <c r="K17" s="108"/>
      <c r="L17" s="108"/>
      <c r="M17" s="108"/>
      <c r="N17" s="108"/>
      <c r="O17" s="109"/>
      <c r="P17" s="108"/>
      <c r="Q17" s="108"/>
      <c r="R17" s="108"/>
      <c r="S17" s="108"/>
      <c r="T17" s="162"/>
      <c r="U17" s="165"/>
      <c r="V17" s="108">
        <v>149</v>
      </c>
      <c r="W17" s="108"/>
      <c r="X17" s="108">
        <v>181</v>
      </c>
      <c r="Y17" s="108"/>
      <c r="Z17" s="108"/>
      <c r="AA17" s="108"/>
      <c r="AB17" s="108"/>
      <c r="AC17" s="107">
        <f t="shared" si="3"/>
        <v>330</v>
      </c>
      <c r="AD17" s="92">
        <f t="shared" si="0"/>
        <v>165</v>
      </c>
      <c r="AE17" s="111">
        <v>145</v>
      </c>
      <c r="AF17" s="92">
        <f t="shared" si="1"/>
        <v>2</v>
      </c>
      <c r="AG17" s="105">
        <v>1</v>
      </c>
      <c r="AH17" s="92">
        <f t="shared" si="4"/>
        <v>3</v>
      </c>
      <c r="AI17" s="93">
        <f t="shared" si="2"/>
        <v>475</v>
      </c>
      <c r="AJ17" s="96">
        <f t="shared" si="5"/>
        <v>158.33333333333334</v>
      </c>
    </row>
    <row r="18" spans="1:37" ht="18" thickBot="1" x14ac:dyDescent="0.35">
      <c r="A18" s="142"/>
      <c r="B18" s="148"/>
      <c r="C18" s="163" t="s">
        <v>206</v>
      </c>
      <c r="D18" s="168"/>
      <c r="E18" s="160" t="s">
        <v>371</v>
      </c>
      <c r="F18" s="108"/>
      <c r="G18" s="108"/>
      <c r="H18" s="108"/>
      <c r="I18" s="108"/>
      <c r="J18" s="108"/>
      <c r="K18" s="108"/>
      <c r="L18" s="108"/>
      <c r="M18" s="108"/>
      <c r="N18" s="108"/>
      <c r="O18" s="109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59"/>
      <c r="AD18" s="105"/>
      <c r="AE18" s="111">
        <v>161</v>
      </c>
      <c r="AF18" s="92">
        <f t="shared" si="1"/>
        <v>0</v>
      </c>
      <c r="AG18" s="105">
        <v>1</v>
      </c>
      <c r="AH18" s="92">
        <f t="shared" si="4"/>
        <v>1</v>
      </c>
      <c r="AI18" s="93">
        <f t="shared" si="2"/>
        <v>161</v>
      </c>
      <c r="AJ18" s="96">
        <f t="shared" si="5"/>
        <v>161</v>
      </c>
    </row>
    <row r="19" spans="1:37" ht="18" thickBot="1" x14ac:dyDescent="0.35">
      <c r="A19" s="70"/>
      <c r="B19" s="72"/>
      <c r="C19" s="144"/>
      <c r="D19" s="181"/>
      <c r="E19" s="140" t="s">
        <v>37</v>
      </c>
      <c r="F19" s="108"/>
      <c r="G19" s="108"/>
      <c r="H19" s="108"/>
      <c r="I19" s="108"/>
      <c r="J19" s="108"/>
      <c r="K19" s="108"/>
      <c r="L19" s="108"/>
      <c r="M19" s="108"/>
      <c r="N19" s="108"/>
      <c r="O19" s="109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10">
        <f t="shared" si="3"/>
        <v>0</v>
      </c>
      <c r="AD19" s="105" t="e">
        <f t="shared" si="0"/>
        <v>#DIV/0!</v>
      </c>
      <c r="AE19" s="111">
        <v>0</v>
      </c>
      <c r="AF19" s="105">
        <f t="shared" si="1"/>
        <v>0</v>
      </c>
      <c r="AG19" s="105">
        <v>0</v>
      </c>
      <c r="AH19" s="105">
        <f t="shared" si="4"/>
        <v>0</v>
      </c>
      <c r="AI19" s="95">
        <f t="shared" si="2"/>
        <v>0</v>
      </c>
      <c r="AJ19" s="112"/>
    </row>
    <row r="20" spans="1:37" ht="16.2" thickBot="1" x14ac:dyDescent="0.35">
      <c r="A20" s="116"/>
      <c r="B20" s="47"/>
      <c r="C20" s="145"/>
      <c r="D20" s="23"/>
      <c r="E20" s="82" t="s">
        <v>14</v>
      </c>
      <c r="F20" s="24"/>
      <c r="G20" s="24"/>
      <c r="H20" s="24"/>
      <c r="I20" s="24"/>
      <c r="J20" s="24"/>
      <c r="K20" s="24"/>
      <c r="L20" s="24"/>
      <c r="M20" s="24"/>
      <c r="N20" s="24"/>
      <c r="O20" s="25"/>
      <c r="P20" s="83">
        <f t="shared" ref="P20:U20" si="6">SUM(P6:P19)</f>
        <v>1029</v>
      </c>
      <c r="Q20" s="83">
        <f t="shared" si="6"/>
        <v>1045</v>
      </c>
      <c r="R20" s="83">
        <f t="shared" si="6"/>
        <v>1015</v>
      </c>
      <c r="S20" s="83">
        <f t="shared" si="6"/>
        <v>1036</v>
      </c>
      <c r="T20" s="83">
        <f t="shared" si="6"/>
        <v>983</v>
      </c>
      <c r="U20" s="83">
        <f t="shared" si="6"/>
        <v>1032</v>
      </c>
      <c r="V20" s="83">
        <f t="shared" ref="V20:AA20" si="7">SUM(V6:V19)</f>
        <v>1034</v>
      </c>
      <c r="W20" s="83">
        <f t="shared" si="7"/>
        <v>994</v>
      </c>
      <c r="X20" s="83">
        <f t="shared" si="7"/>
        <v>1087</v>
      </c>
      <c r="Y20" s="83">
        <f t="shared" si="7"/>
        <v>1024</v>
      </c>
      <c r="Z20" s="83">
        <f t="shared" si="7"/>
        <v>1060</v>
      </c>
      <c r="AA20" s="83">
        <f t="shared" si="7"/>
        <v>1041</v>
      </c>
      <c r="AB20" s="83">
        <f>SUM(AB6:AB19)</f>
        <v>1064</v>
      </c>
      <c r="AC20" s="84">
        <f>SUM(P20:AB20)</f>
        <v>13444</v>
      </c>
      <c r="AD20" s="47"/>
      <c r="AE20" s="117"/>
      <c r="AF20" s="47"/>
      <c r="AG20" s="47"/>
      <c r="AH20" s="47"/>
      <c r="AI20" s="97">
        <f>SUM(AI6:AI19)</f>
        <v>26975</v>
      </c>
      <c r="AJ20" s="47"/>
      <c r="AK20" s="125">
        <f>MAX(AJ6:AJ19)</f>
        <v>189.04166666666666</v>
      </c>
    </row>
    <row r="21" spans="1:37" ht="15.75" customHeight="1" x14ac:dyDescent="0.3">
      <c r="A21" s="69" t="s">
        <v>39</v>
      </c>
      <c r="B21" s="148"/>
      <c r="C21" s="145" t="s">
        <v>207</v>
      </c>
      <c r="D21" s="168" t="s">
        <v>61</v>
      </c>
      <c r="E21" s="2" t="s">
        <v>62</v>
      </c>
      <c r="F21" s="39"/>
      <c r="G21" s="39"/>
      <c r="H21" s="39"/>
      <c r="I21" s="39"/>
      <c r="J21" s="39"/>
      <c r="K21" s="39"/>
      <c r="L21" s="39"/>
      <c r="M21" s="39"/>
      <c r="N21" s="39"/>
      <c r="O21" s="30"/>
      <c r="P21" s="39">
        <v>154</v>
      </c>
      <c r="Q21" s="164">
        <v>189</v>
      </c>
      <c r="R21" s="39">
        <v>177</v>
      </c>
      <c r="S21" s="39">
        <v>166</v>
      </c>
      <c r="T21" s="39"/>
      <c r="U21" s="39">
        <v>180</v>
      </c>
      <c r="V21" s="39">
        <v>178</v>
      </c>
      <c r="W21" s="39">
        <v>171</v>
      </c>
      <c r="X21" s="39">
        <v>184</v>
      </c>
      <c r="Y21" s="39">
        <v>161</v>
      </c>
      <c r="Z21" s="99">
        <v>176</v>
      </c>
      <c r="AA21" s="39"/>
      <c r="AB21" s="37">
        <v>177</v>
      </c>
      <c r="AC21" s="30">
        <f t="shared" ref="AC21:AC26" si="8">P21+Q21+R21+S21+T21+U21+V21+W21+X21+Y21+Z21+AA21+AB21</f>
        <v>1913</v>
      </c>
      <c r="AD21" s="113">
        <f t="shared" ref="AD21:AD26" si="9">AVERAGE(P21,Q21,R21,S21,T21,U21,V21,W21,X21,Y21,Z21,AA21,AB21)</f>
        <v>173.90909090909091</v>
      </c>
      <c r="AE21" s="114">
        <v>1883</v>
      </c>
      <c r="AF21" s="113">
        <f t="shared" ref="AF21:AF33" si="10">COUNTIF(P21:AB21,"&gt;0")</f>
        <v>11</v>
      </c>
      <c r="AG21" s="113">
        <v>11</v>
      </c>
      <c r="AH21" s="113">
        <f t="shared" si="4"/>
        <v>22</v>
      </c>
      <c r="AI21" s="98">
        <f t="shared" ref="AI21:AI33" si="11">SUM(AC21,AE21)</f>
        <v>3796</v>
      </c>
      <c r="AJ21" s="115">
        <f t="shared" si="5"/>
        <v>172.54545454545453</v>
      </c>
    </row>
    <row r="22" spans="1:37" ht="17.399999999999999" x14ac:dyDescent="0.3">
      <c r="A22" s="70" t="s">
        <v>40</v>
      </c>
      <c r="B22" s="148"/>
      <c r="C22" s="144" t="s">
        <v>208</v>
      </c>
      <c r="D22" s="168"/>
      <c r="E22" s="4" t="s">
        <v>63</v>
      </c>
      <c r="F22" s="5"/>
      <c r="G22" s="5"/>
      <c r="H22" s="5"/>
      <c r="I22" s="5"/>
      <c r="J22" s="5"/>
      <c r="K22" s="5"/>
      <c r="L22" s="5"/>
      <c r="M22" s="5"/>
      <c r="N22" s="5"/>
      <c r="O22" s="15"/>
      <c r="P22" s="5">
        <v>176</v>
      </c>
      <c r="Q22" s="5">
        <v>180</v>
      </c>
      <c r="R22" s="5">
        <v>159</v>
      </c>
      <c r="S22" s="5"/>
      <c r="T22" s="5">
        <v>171</v>
      </c>
      <c r="U22" s="5">
        <v>159</v>
      </c>
      <c r="V22" s="5">
        <v>173</v>
      </c>
      <c r="W22" s="52">
        <v>178</v>
      </c>
      <c r="X22" s="5">
        <v>164</v>
      </c>
      <c r="Y22" s="52">
        <v>181</v>
      </c>
      <c r="Z22" s="43">
        <v>170</v>
      </c>
      <c r="AA22" s="5">
        <v>178</v>
      </c>
      <c r="AB22" s="35">
        <v>171</v>
      </c>
      <c r="AC22" s="15">
        <f t="shared" si="8"/>
        <v>2060</v>
      </c>
      <c r="AD22" s="92">
        <f t="shared" si="9"/>
        <v>171.66666666666666</v>
      </c>
      <c r="AE22" s="94">
        <v>1845</v>
      </c>
      <c r="AF22" s="92">
        <f t="shared" si="10"/>
        <v>12</v>
      </c>
      <c r="AG22" s="92">
        <v>11</v>
      </c>
      <c r="AH22" s="92">
        <f t="shared" si="4"/>
        <v>23</v>
      </c>
      <c r="AI22" s="93">
        <f t="shared" si="11"/>
        <v>3905</v>
      </c>
      <c r="AJ22" s="96">
        <f t="shared" si="5"/>
        <v>169.78260869565219</v>
      </c>
    </row>
    <row r="23" spans="1:37" ht="17.399999999999999" x14ac:dyDescent="0.3">
      <c r="A23" s="70" t="s">
        <v>41</v>
      </c>
      <c r="B23" s="148"/>
      <c r="C23" s="144" t="s">
        <v>209</v>
      </c>
      <c r="D23" s="168"/>
      <c r="E23" s="4" t="s">
        <v>64</v>
      </c>
      <c r="F23" s="5"/>
      <c r="G23" s="5"/>
      <c r="H23" s="5"/>
      <c r="I23" s="5"/>
      <c r="J23" s="5"/>
      <c r="K23" s="5"/>
      <c r="L23" s="5"/>
      <c r="M23" s="5"/>
      <c r="N23" s="5"/>
      <c r="O23" s="15"/>
      <c r="P23" s="5">
        <v>165</v>
      </c>
      <c r="Q23" s="5">
        <v>188</v>
      </c>
      <c r="R23" s="5">
        <v>172</v>
      </c>
      <c r="S23" s="5">
        <v>177</v>
      </c>
      <c r="T23" s="5">
        <v>183</v>
      </c>
      <c r="U23" s="5">
        <v>180</v>
      </c>
      <c r="V23" s="5">
        <v>163</v>
      </c>
      <c r="W23" s="5">
        <v>167</v>
      </c>
      <c r="X23" s="5">
        <v>168</v>
      </c>
      <c r="Y23" s="5">
        <v>165</v>
      </c>
      <c r="Z23" s="43">
        <v>161</v>
      </c>
      <c r="AA23" s="5">
        <v>193</v>
      </c>
      <c r="AB23" s="35">
        <v>188</v>
      </c>
      <c r="AC23" s="15">
        <f t="shared" si="8"/>
        <v>2270</v>
      </c>
      <c r="AD23" s="92">
        <f t="shared" si="9"/>
        <v>174.61538461538461</v>
      </c>
      <c r="AE23" s="94">
        <v>1918</v>
      </c>
      <c r="AF23" s="92">
        <f t="shared" si="10"/>
        <v>13</v>
      </c>
      <c r="AG23" s="92">
        <v>11</v>
      </c>
      <c r="AH23" s="92">
        <f t="shared" si="4"/>
        <v>24</v>
      </c>
      <c r="AI23" s="93">
        <f t="shared" si="11"/>
        <v>4188</v>
      </c>
      <c r="AJ23" s="131">
        <f t="shared" si="5"/>
        <v>174.5</v>
      </c>
    </row>
    <row r="24" spans="1:37" ht="17.399999999999999" x14ac:dyDescent="0.3">
      <c r="A24" s="70" t="s">
        <v>42</v>
      </c>
      <c r="B24" s="148"/>
      <c r="C24" s="144" t="s">
        <v>210</v>
      </c>
      <c r="D24" s="168"/>
      <c r="E24" s="4" t="s">
        <v>65</v>
      </c>
      <c r="F24" s="5"/>
      <c r="G24" s="5"/>
      <c r="H24" s="5"/>
      <c r="I24" s="5"/>
      <c r="J24" s="5"/>
      <c r="K24" s="5"/>
      <c r="L24" s="5"/>
      <c r="M24" s="5"/>
      <c r="N24" s="5"/>
      <c r="O24" s="15"/>
      <c r="P24" s="5">
        <v>171</v>
      </c>
      <c r="Q24" s="5">
        <v>157</v>
      </c>
      <c r="R24" s="5">
        <v>190</v>
      </c>
      <c r="S24" s="5">
        <v>153</v>
      </c>
      <c r="T24" s="5">
        <v>174</v>
      </c>
      <c r="U24" s="5">
        <v>183</v>
      </c>
      <c r="V24" s="5">
        <v>172</v>
      </c>
      <c r="W24" s="88">
        <v>176</v>
      </c>
      <c r="X24" s="5">
        <v>193</v>
      </c>
      <c r="Y24" s="57">
        <v>200</v>
      </c>
      <c r="Z24" s="43">
        <v>171</v>
      </c>
      <c r="AA24" s="5">
        <v>170</v>
      </c>
      <c r="AB24" s="166">
        <v>201</v>
      </c>
      <c r="AC24" s="15">
        <f t="shared" si="8"/>
        <v>2311</v>
      </c>
      <c r="AD24" s="92">
        <f t="shared" si="9"/>
        <v>177.76923076923077</v>
      </c>
      <c r="AE24" s="94">
        <v>2096</v>
      </c>
      <c r="AF24" s="92">
        <f t="shared" si="10"/>
        <v>13</v>
      </c>
      <c r="AG24" s="92">
        <v>12</v>
      </c>
      <c r="AH24" s="92">
        <f t="shared" si="4"/>
        <v>25</v>
      </c>
      <c r="AI24" s="93">
        <f t="shared" si="11"/>
        <v>4407</v>
      </c>
      <c r="AJ24" s="131">
        <f t="shared" si="5"/>
        <v>176.28</v>
      </c>
    </row>
    <row r="25" spans="1:37" ht="17.399999999999999" x14ac:dyDescent="0.3">
      <c r="A25" s="70" t="s">
        <v>43</v>
      </c>
      <c r="B25" s="148"/>
      <c r="C25" s="144" t="s">
        <v>211</v>
      </c>
      <c r="D25" s="168"/>
      <c r="E25" s="4" t="s">
        <v>66</v>
      </c>
      <c r="F25" s="5"/>
      <c r="G25" s="5"/>
      <c r="H25" s="5"/>
      <c r="I25" s="5"/>
      <c r="J25" s="5"/>
      <c r="K25" s="5"/>
      <c r="L25" s="5"/>
      <c r="M25" s="5"/>
      <c r="N25" s="5"/>
      <c r="O25" s="15"/>
      <c r="P25" s="5">
        <v>164</v>
      </c>
      <c r="Q25" s="5">
        <v>182</v>
      </c>
      <c r="R25" s="5">
        <v>182</v>
      </c>
      <c r="S25" s="5"/>
      <c r="T25" s="5">
        <v>178</v>
      </c>
      <c r="U25" s="5">
        <v>154</v>
      </c>
      <c r="V25" s="5">
        <v>166</v>
      </c>
      <c r="W25" s="5">
        <v>164</v>
      </c>
      <c r="X25" s="5">
        <v>163</v>
      </c>
      <c r="Y25" s="5">
        <v>182</v>
      </c>
      <c r="Z25" s="43">
        <v>164</v>
      </c>
      <c r="AA25" s="5">
        <v>182</v>
      </c>
      <c r="AB25" s="35">
        <v>175</v>
      </c>
      <c r="AC25" s="15">
        <f t="shared" si="8"/>
        <v>2056</v>
      </c>
      <c r="AD25" s="92">
        <f t="shared" si="9"/>
        <v>171.33333333333334</v>
      </c>
      <c r="AE25" s="94">
        <v>1815</v>
      </c>
      <c r="AF25" s="92">
        <f t="shared" si="10"/>
        <v>12</v>
      </c>
      <c r="AG25" s="92">
        <v>11</v>
      </c>
      <c r="AH25" s="92">
        <f t="shared" si="4"/>
        <v>23</v>
      </c>
      <c r="AI25" s="93">
        <f t="shared" si="11"/>
        <v>3871</v>
      </c>
      <c r="AJ25" s="96">
        <f t="shared" si="5"/>
        <v>168.30434782608697</v>
      </c>
    </row>
    <row r="26" spans="1:37" ht="17.399999999999999" x14ac:dyDescent="0.3">
      <c r="A26" s="70" t="s">
        <v>44</v>
      </c>
      <c r="B26" s="148"/>
      <c r="C26" s="144" t="s">
        <v>212</v>
      </c>
      <c r="D26" s="168"/>
      <c r="E26" s="4" t="s">
        <v>67</v>
      </c>
      <c r="F26" s="5"/>
      <c r="G26" s="5"/>
      <c r="H26" s="5"/>
      <c r="I26" s="5"/>
      <c r="J26" s="5"/>
      <c r="K26" s="5"/>
      <c r="L26" s="5"/>
      <c r="M26" s="5"/>
      <c r="N26" s="5"/>
      <c r="O26" s="15"/>
      <c r="P26" s="5">
        <v>153</v>
      </c>
      <c r="Q26" s="5">
        <v>165</v>
      </c>
      <c r="R26" s="5">
        <v>179</v>
      </c>
      <c r="S26" s="5">
        <v>170</v>
      </c>
      <c r="T26" s="5">
        <v>170</v>
      </c>
      <c r="U26" s="5">
        <v>187</v>
      </c>
      <c r="V26" s="5">
        <v>174</v>
      </c>
      <c r="W26" s="5">
        <v>172</v>
      </c>
      <c r="X26" s="5">
        <v>194</v>
      </c>
      <c r="Y26" s="5">
        <v>160</v>
      </c>
      <c r="Z26" s="43"/>
      <c r="AA26" s="5">
        <v>174</v>
      </c>
      <c r="AB26" s="35">
        <v>175</v>
      </c>
      <c r="AC26" s="15">
        <f t="shared" si="8"/>
        <v>2073</v>
      </c>
      <c r="AD26" s="92">
        <f t="shared" si="9"/>
        <v>172.75</v>
      </c>
      <c r="AE26" s="94">
        <v>797</v>
      </c>
      <c r="AF26" s="92">
        <f t="shared" si="10"/>
        <v>12</v>
      </c>
      <c r="AG26" s="92">
        <v>5</v>
      </c>
      <c r="AH26" s="92">
        <f t="shared" si="4"/>
        <v>17</v>
      </c>
      <c r="AI26" s="93">
        <f t="shared" si="11"/>
        <v>2870</v>
      </c>
      <c r="AJ26" s="96">
        <f t="shared" si="5"/>
        <v>168.8235294117647</v>
      </c>
    </row>
    <row r="27" spans="1:37" ht="17.399999999999999" x14ac:dyDescent="0.3">
      <c r="A27" s="70" t="s">
        <v>45</v>
      </c>
      <c r="B27" s="148"/>
      <c r="C27" s="144" t="s">
        <v>213</v>
      </c>
      <c r="D27" s="168"/>
      <c r="E27" s="4" t="s">
        <v>68</v>
      </c>
      <c r="F27" s="5"/>
      <c r="G27" s="5"/>
      <c r="H27" s="5"/>
      <c r="I27" s="5"/>
      <c r="J27" s="5"/>
      <c r="K27" s="5"/>
      <c r="L27" s="5"/>
      <c r="M27" s="5"/>
      <c r="N27" s="5"/>
      <c r="O27" s="15"/>
      <c r="P27" s="5"/>
      <c r="Q27" s="5"/>
      <c r="R27" s="5"/>
      <c r="S27" s="5">
        <v>164</v>
      </c>
      <c r="T27" s="5"/>
      <c r="U27" s="5"/>
      <c r="V27" s="5"/>
      <c r="W27" s="5"/>
      <c r="X27" s="5"/>
      <c r="Y27" s="5"/>
      <c r="Z27" s="43">
        <v>166</v>
      </c>
      <c r="AA27" s="5">
        <v>169</v>
      </c>
      <c r="AB27" s="35"/>
      <c r="AC27" s="15">
        <f t="shared" ref="AC27:AC30" si="12">P27+Q27+R27+S27+T27+U27+V27+W27+X27+Y27+Z27+AA27+AB27</f>
        <v>499</v>
      </c>
      <c r="AD27" s="92">
        <f t="shared" ref="AD27:AD33" si="13">AVERAGE(P27,Q27,R27,S27,T27,U27,V27,W27,X27,Y27,Z27,AA27,AB27)</f>
        <v>166.33333333333334</v>
      </c>
      <c r="AE27" s="94">
        <v>930</v>
      </c>
      <c r="AF27" s="92">
        <f t="shared" si="10"/>
        <v>3</v>
      </c>
      <c r="AG27" s="92">
        <v>6</v>
      </c>
      <c r="AH27" s="92">
        <f t="shared" si="4"/>
        <v>9</v>
      </c>
      <c r="AI27" s="93">
        <f t="shared" si="11"/>
        <v>1429</v>
      </c>
      <c r="AJ27" s="96">
        <f t="shared" si="5"/>
        <v>158.77777777777777</v>
      </c>
    </row>
    <row r="28" spans="1:37" ht="17.399999999999999" x14ac:dyDescent="0.3">
      <c r="A28" s="70" t="s">
        <v>46</v>
      </c>
      <c r="B28" s="148"/>
      <c r="C28" s="144" t="s">
        <v>214</v>
      </c>
      <c r="D28" s="168"/>
      <c r="E28" s="4" t="s">
        <v>69</v>
      </c>
      <c r="F28" s="5"/>
      <c r="G28" s="5"/>
      <c r="H28" s="5"/>
      <c r="I28" s="5"/>
      <c r="J28" s="5"/>
      <c r="K28" s="5"/>
      <c r="L28" s="5"/>
      <c r="M28" s="5"/>
      <c r="N28" s="5"/>
      <c r="O28" s="15"/>
      <c r="P28" s="5"/>
      <c r="Q28" s="5"/>
      <c r="R28" s="5"/>
      <c r="S28" s="88"/>
      <c r="T28" s="5"/>
      <c r="U28" s="5"/>
      <c r="V28" s="5"/>
      <c r="W28" s="5"/>
      <c r="X28" s="5"/>
      <c r="Y28" s="5"/>
      <c r="Z28" s="43"/>
      <c r="AA28" s="57"/>
      <c r="AB28" s="35"/>
      <c r="AC28" s="15">
        <f t="shared" si="12"/>
        <v>0</v>
      </c>
      <c r="AD28" s="92" t="e">
        <f t="shared" si="13"/>
        <v>#DIV/0!</v>
      </c>
      <c r="AE28" s="94">
        <v>315</v>
      </c>
      <c r="AF28" s="92">
        <f t="shared" si="10"/>
        <v>0</v>
      </c>
      <c r="AG28" s="92">
        <v>2</v>
      </c>
      <c r="AH28" s="92">
        <f t="shared" si="4"/>
        <v>2</v>
      </c>
      <c r="AI28" s="93">
        <f t="shared" si="11"/>
        <v>315</v>
      </c>
      <c r="AJ28" s="131">
        <f t="shared" si="5"/>
        <v>157.5</v>
      </c>
    </row>
    <row r="29" spans="1:37" ht="17.399999999999999" x14ac:dyDescent="0.3">
      <c r="A29" s="70" t="s">
        <v>47</v>
      </c>
      <c r="B29" s="148"/>
      <c r="C29" s="144" t="s">
        <v>215</v>
      </c>
      <c r="D29" s="168"/>
      <c r="E29" s="27" t="s">
        <v>70</v>
      </c>
      <c r="F29" s="20"/>
      <c r="G29" s="20"/>
      <c r="H29" s="20"/>
      <c r="I29" s="20"/>
      <c r="J29" s="20"/>
      <c r="K29" s="20"/>
      <c r="L29" s="20"/>
      <c r="M29" s="20"/>
      <c r="N29" s="20"/>
      <c r="O29" s="21"/>
      <c r="P29" s="9"/>
      <c r="Q29" s="9"/>
      <c r="R29" s="9"/>
      <c r="S29" s="9"/>
      <c r="T29" s="9"/>
      <c r="U29" s="9"/>
      <c r="V29" s="9"/>
      <c r="W29" s="9"/>
      <c r="X29" s="9"/>
      <c r="Y29" s="9"/>
      <c r="Z29" s="41"/>
      <c r="AA29" s="9"/>
      <c r="AB29" s="36"/>
      <c r="AC29" s="15">
        <f t="shared" si="12"/>
        <v>0</v>
      </c>
      <c r="AD29" s="92" t="e">
        <f t="shared" si="13"/>
        <v>#DIV/0!</v>
      </c>
      <c r="AE29" s="94">
        <v>0</v>
      </c>
      <c r="AF29" s="92">
        <f t="shared" si="10"/>
        <v>0</v>
      </c>
      <c r="AG29" s="92">
        <v>0</v>
      </c>
      <c r="AH29" s="92">
        <f t="shared" si="4"/>
        <v>0</v>
      </c>
      <c r="AI29" s="93">
        <f t="shared" si="11"/>
        <v>0</v>
      </c>
      <c r="AJ29" s="131"/>
    </row>
    <row r="30" spans="1:37" ht="17.399999999999999" x14ac:dyDescent="0.3">
      <c r="A30" s="70" t="s">
        <v>48</v>
      </c>
      <c r="B30" s="148"/>
      <c r="C30" s="144" t="s">
        <v>216</v>
      </c>
      <c r="D30" s="168"/>
      <c r="E30" s="53" t="s">
        <v>71</v>
      </c>
      <c r="F30" s="20"/>
      <c r="G30" s="20"/>
      <c r="H30" s="20"/>
      <c r="I30" s="20"/>
      <c r="J30" s="20"/>
      <c r="K30" s="20"/>
      <c r="L30" s="20"/>
      <c r="M30" s="20"/>
      <c r="N30" s="20"/>
      <c r="O30" s="21"/>
      <c r="P30" s="9"/>
      <c r="Q30" s="9"/>
      <c r="R30" s="9"/>
      <c r="S30" s="9"/>
      <c r="T30" s="9">
        <v>176</v>
      </c>
      <c r="U30" s="9"/>
      <c r="V30" s="9"/>
      <c r="W30" s="9"/>
      <c r="X30" s="9"/>
      <c r="Y30" s="9"/>
      <c r="Z30" s="41"/>
      <c r="AA30" s="9"/>
      <c r="AB30" s="36"/>
      <c r="AC30" s="15">
        <f t="shared" si="12"/>
        <v>176</v>
      </c>
      <c r="AD30" s="92">
        <f t="shared" si="13"/>
        <v>176</v>
      </c>
      <c r="AE30" s="94">
        <v>0</v>
      </c>
      <c r="AF30" s="92">
        <f t="shared" si="10"/>
        <v>1</v>
      </c>
      <c r="AG30" s="92">
        <v>0</v>
      </c>
      <c r="AH30" s="92">
        <f t="shared" si="4"/>
        <v>1</v>
      </c>
      <c r="AI30" s="93">
        <f t="shared" si="11"/>
        <v>176</v>
      </c>
      <c r="AJ30" s="131">
        <f t="shared" si="5"/>
        <v>176</v>
      </c>
    </row>
    <row r="31" spans="1:37" ht="17.399999999999999" x14ac:dyDescent="0.3">
      <c r="A31" s="70" t="s">
        <v>49</v>
      </c>
      <c r="B31" s="148"/>
      <c r="C31" s="144" t="s">
        <v>217</v>
      </c>
      <c r="D31" s="168"/>
      <c r="E31" s="19" t="s">
        <v>72</v>
      </c>
      <c r="F31" s="20"/>
      <c r="G31" s="20"/>
      <c r="H31" s="20"/>
      <c r="I31" s="20"/>
      <c r="J31" s="20"/>
      <c r="K31" s="20"/>
      <c r="L31" s="20"/>
      <c r="M31" s="20"/>
      <c r="N31" s="20"/>
      <c r="O31" s="21"/>
      <c r="P31" s="9"/>
      <c r="Q31" s="9"/>
      <c r="R31" s="9"/>
      <c r="S31" s="9">
        <v>160</v>
      </c>
      <c r="T31" s="9"/>
      <c r="U31" s="9"/>
      <c r="V31" s="9"/>
      <c r="W31" s="9"/>
      <c r="X31" s="9"/>
      <c r="Y31" s="9"/>
      <c r="Z31" s="41"/>
      <c r="AA31" s="9"/>
      <c r="AB31" s="36"/>
      <c r="AC31" s="15">
        <f>P31+Q31+R31+S31+T31+U31+V31+W31+X31+Y31+Z31+AA31+AB31</f>
        <v>160</v>
      </c>
      <c r="AD31" s="92">
        <f t="shared" si="13"/>
        <v>160</v>
      </c>
      <c r="AE31" s="94">
        <v>1328</v>
      </c>
      <c r="AF31" s="92">
        <f t="shared" si="10"/>
        <v>1</v>
      </c>
      <c r="AG31" s="92">
        <v>8</v>
      </c>
      <c r="AH31" s="92">
        <f t="shared" si="4"/>
        <v>9</v>
      </c>
      <c r="AI31" s="93">
        <f>SUM(AC31,AE31)</f>
        <v>1488</v>
      </c>
      <c r="AJ31" s="96">
        <f t="shared" si="5"/>
        <v>165.33333333333334</v>
      </c>
    </row>
    <row r="32" spans="1:37" ht="18" thickBot="1" x14ac:dyDescent="0.35">
      <c r="A32" s="71" t="s">
        <v>50</v>
      </c>
      <c r="B32" s="148"/>
      <c r="C32" s="146" t="s">
        <v>218</v>
      </c>
      <c r="D32" s="168"/>
      <c r="E32" s="53" t="s">
        <v>355</v>
      </c>
      <c r="F32" s="20"/>
      <c r="G32" s="20"/>
      <c r="H32" s="20"/>
      <c r="I32" s="20"/>
      <c r="J32" s="20"/>
      <c r="K32" s="20"/>
      <c r="L32" s="20"/>
      <c r="M32" s="20"/>
      <c r="N32" s="20"/>
      <c r="O32" s="21"/>
      <c r="P32" s="9"/>
      <c r="Q32" s="9"/>
      <c r="R32" s="9"/>
      <c r="S32" s="9"/>
      <c r="T32" s="9"/>
      <c r="U32" s="9"/>
      <c r="V32" s="9"/>
      <c r="W32" s="9"/>
      <c r="X32" s="9"/>
      <c r="Y32" s="9"/>
      <c r="Z32" s="41"/>
      <c r="AA32" s="9"/>
      <c r="AB32" s="36"/>
      <c r="AC32" s="15">
        <f>P32+Q32+R32+S32+T32+U32+V32+W32+X32+Y32+Z32+AA32+AB32</f>
        <v>0</v>
      </c>
      <c r="AD32" s="92" t="e">
        <f t="shared" si="13"/>
        <v>#DIV/0!</v>
      </c>
      <c r="AE32" s="111">
        <v>0</v>
      </c>
      <c r="AF32" s="92">
        <f t="shared" si="10"/>
        <v>0</v>
      </c>
      <c r="AG32" s="105">
        <v>0</v>
      </c>
      <c r="AH32" s="92">
        <f t="shared" si="4"/>
        <v>0</v>
      </c>
      <c r="AI32" s="93">
        <f>SUM(AC32,AE32)</f>
        <v>0</v>
      </c>
      <c r="AJ32" s="96"/>
    </row>
    <row r="33" spans="1:37" ht="18" thickBot="1" x14ac:dyDescent="0.35">
      <c r="A33" s="70"/>
      <c r="B33" s="72"/>
      <c r="C33" s="144"/>
      <c r="D33" s="169"/>
      <c r="E33" s="118" t="s">
        <v>37</v>
      </c>
      <c r="F33" s="20"/>
      <c r="G33" s="20"/>
      <c r="H33" s="20"/>
      <c r="I33" s="20"/>
      <c r="J33" s="20"/>
      <c r="K33" s="20"/>
      <c r="L33" s="20"/>
      <c r="M33" s="20"/>
      <c r="N33" s="20"/>
      <c r="O33" s="21"/>
      <c r="P33" s="9"/>
      <c r="Q33" s="9"/>
      <c r="R33" s="9"/>
      <c r="S33" s="61"/>
      <c r="T33" s="9"/>
      <c r="U33" s="9"/>
      <c r="V33" s="9"/>
      <c r="W33" s="9"/>
      <c r="X33" s="9"/>
      <c r="Y33" s="9"/>
      <c r="Z33" s="41"/>
      <c r="AA33" s="9"/>
      <c r="AB33" s="9"/>
      <c r="AC33" s="17">
        <f>P33+Q33+R33+S33+T33+U33+V33+W33+X33+Y33+Z33+AA33+AB33</f>
        <v>0</v>
      </c>
      <c r="AD33" s="105" t="e">
        <f t="shared" si="13"/>
        <v>#DIV/0!</v>
      </c>
      <c r="AE33" s="111">
        <v>177</v>
      </c>
      <c r="AF33" s="105">
        <f t="shared" si="10"/>
        <v>0</v>
      </c>
      <c r="AG33" s="105">
        <v>1</v>
      </c>
      <c r="AH33" s="105">
        <f t="shared" si="4"/>
        <v>1</v>
      </c>
      <c r="AI33" s="95">
        <f t="shared" si="11"/>
        <v>177</v>
      </c>
      <c r="AJ33" s="134"/>
    </row>
    <row r="34" spans="1:37" ht="16.2" thickBot="1" x14ac:dyDescent="0.35">
      <c r="A34" s="147"/>
      <c r="B34" s="47"/>
      <c r="C34" s="145"/>
      <c r="D34" s="23"/>
      <c r="E34" s="82" t="s">
        <v>14</v>
      </c>
      <c r="F34" s="24"/>
      <c r="G34" s="24"/>
      <c r="H34" s="24"/>
      <c r="I34" s="24"/>
      <c r="J34" s="24"/>
      <c r="K34" s="24"/>
      <c r="L34" s="24"/>
      <c r="M34" s="24"/>
      <c r="N34" s="24"/>
      <c r="O34" s="25"/>
      <c r="P34" s="83">
        <f>SUM(P21:P33)</f>
        <v>983</v>
      </c>
      <c r="Q34" s="83">
        <f t="shared" ref="Q34:Z34" si="14">SUM(Q21:Q33)</f>
        <v>1061</v>
      </c>
      <c r="R34" s="83">
        <f>SUM(R21:R33)</f>
        <v>1059</v>
      </c>
      <c r="S34" s="83">
        <f t="shared" si="14"/>
        <v>990</v>
      </c>
      <c r="T34" s="83">
        <f t="shared" si="14"/>
        <v>1052</v>
      </c>
      <c r="U34" s="83">
        <f t="shared" si="14"/>
        <v>1043</v>
      </c>
      <c r="V34" s="83">
        <f t="shared" si="14"/>
        <v>1026</v>
      </c>
      <c r="W34" s="83">
        <f t="shared" si="14"/>
        <v>1028</v>
      </c>
      <c r="X34" s="83">
        <f t="shared" si="14"/>
        <v>1066</v>
      </c>
      <c r="Y34" s="83">
        <f t="shared" si="14"/>
        <v>1049</v>
      </c>
      <c r="Z34" s="83">
        <f t="shared" si="14"/>
        <v>1008</v>
      </c>
      <c r="AA34" s="83">
        <f>SUM(AA21:AA33)</f>
        <v>1066</v>
      </c>
      <c r="AB34" s="83">
        <f>SUM(AB21:AB33)</f>
        <v>1087</v>
      </c>
      <c r="AC34" s="84">
        <f>SUM(P34:AB34)</f>
        <v>13518</v>
      </c>
      <c r="AD34" s="47"/>
      <c r="AE34" s="117"/>
      <c r="AF34" s="47"/>
      <c r="AG34" s="47"/>
      <c r="AH34" s="47"/>
      <c r="AI34" s="97">
        <f>SUM(AI21:AI33)</f>
        <v>26622</v>
      </c>
      <c r="AJ34" s="47"/>
      <c r="AK34" s="125">
        <f>MAX(AJ21:AJ33)</f>
        <v>176.28</v>
      </c>
    </row>
    <row r="35" spans="1:37" ht="15.75" customHeight="1" x14ac:dyDescent="0.3">
      <c r="A35" s="69" t="s">
        <v>39</v>
      </c>
      <c r="B35" s="12"/>
      <c r="C35" s="145" t="s">
        <v>219</v>
      </c>
      <c r="D35" s="168" t="s">
        <v>73</v>
      </c>
      <c r="E35" s="2" t="s">
        <v>74</v>
      </c>
      <c r="F35" s="39"/>
      <c r="G35" s="39"/>
      <c r="H35" s="39"/>
      <c r="I35" s="39"/>
      <c r="J35" s="39"/>
      <c r="K35" s="39"/>
      <c r="L35" s="39"/>
      <c r="M35" s="39"/>
      <c r="N35" s="39"/>
      <c r="O35" s="30"/>
      <c r="P35" s="39">
        <v>162</v>
      </c>
      <c r="Q35" s="39">
        <v>169</v>
      </c>
      <c r="R35" s="39">
        <v>188</v>
      </c>
      <c r="S35" s="39">
        <v>182</v>
      </c>
      <c r="T35" s="39">
        <v>190</v>
      </c>
      <c r="U35" s="119">
        <v>178</v>
      </c>
      <c r="V35" s="39">
        <v>184</v>
      </c>
      <c r="W35" s="39">
        <v>159</v>
      </c>
      <c r="X35" s="39">
        <v>174</v>
      </c>
      <c r="Y35" s="39">
        <v>183</v>
      </c>
      <c r="Z35" s="39">
        <v>191</v>
      </c>
      <c r="AA35" s="39">
        <v>186</v>
      </c>
      <c r="AB35" s="37">
        <v>140</v>
      </c>
      <c r="AC35" s="30">
        <f>P35+Q35+R35+S35+T35+U35+V35+W35+X35+Y35+Z35+AA35+AB35</f>
        <v>2286</v>
      </c>
      <c r="AD35" s="113">
        <f t="shared" ref="AD35:AD45" si="15">AVERAGE(P35,Q35,R35,S35,T35,U35,V35,W35,X35,Y35,Z35,AA35,AB35)</f>
        <v>175.84615384615384</v>
      </c>
      <c r="AE35" s="114">
        <v>2165</v>
      </c>
      <c r="AF35" s="113">
        <f t="shared" ref="AF35:AF45" si="16">COUNTIF(P35:AB35,"&gt;0")</f>
        <v>13</v>
      </c>
      <c r="AG35" s="113">
        <v>13</v>
      </c>
      <c r="AH35" s="113">
        <f t="shared" si="4"/>
        <v>26</v>
      </c>
      <c r="AI35" s="98">
        <f t="shared" ref="AI35:AI45" si="17">SUM(AC35,AE35)</f>
        <v>4451</v>
      </c>
      <c r="AJ35" s="96">
        <f t="shared" si="5"/>
        <v>171.19230769230768</v>
      </c>
    </row>
    <row r="36" spans="1:37" ht="17.399999999999999" x14ac:dyDescent="0.3">
      <c r="A36" s="70" t="s">
        <v>40</v>
      </c>
      <c r="B36" s="12"/>
      <c r="C36" s="144" t="s">
        <v>220</v>
      </c>
      <c r="D36" s="170"/>
      <c r="E36" s="4" t="s">
        <v>75</v>
      </c>
      <c r="F36" s="5"/>
      <c r="G36" s="5"/>
      <c r="H36" s="5"/>
      <c r="I36" s="5"/>
      <c r="J36" s="5"/>
      <c r="K36" s="5"/>
      <c r="L36" s="5"/>
      <c r="M36" s="5"/>
      <c r="N36" s="5"/>
      <c r="O36" s="15"/>
      <c r="P36" s="5">
        <v>177</v>
      </c>
      <c r="Q36" s="52">
        <v>186</v>
      </c>
      <c r="R36" s="5">
        <v>180</v>
      </c>
      <c r="S36" s="5">
        <v>168</v>
      </c>
      <c r="T36" s="5">
        <v>166</v>
      </c>
      <c r="U36" s="132">
        <v>158</v>
      </c>
      <c r="V36" s="87">
        <v>180</v>
      </c>
      <c r="W36" s="88">
        <v>162</v>
      </c>
      <c r="X36" s="5">
        <v>183</v>
      </c>
      <c r="Y36" s="5">
        <v>176</v>
      </c>
      <c r="Z36" s="88">
        <v>182</v>
      </c>
      <c r="AA36" s="5">
        <v>185</v>
      </c>
      <c r="AB36" s="35">
        <v>145</v>
      </c>
      <c r="AC36" s="15">
        <f t="shared" ref="AC36:AC45" si="18">P36+Q36+R36+S36+T36+U36+V36+W36+X36+Y36+Z36+AA36+AB36</f>
        <v>2248</v>
      </c>
      <c r="AD36" s="92">
        <f t="shared" si="15"/>
        <v>172.92307692307693</v>
      </c>
      <c r="AE36" s="94">
        <v>2003</v>
      </c>
      <c r="AF36" s="92">
        <f t="shared" si="16"/>
        <v>13</v>
      </c>
      <c r="AG36" s="92">
        <v>12</v>
      </c>
      <c r="AH36" s="92">
        <f t="shared" si="4"/>
        <v>25</v>
      </c>
      <c r="AI36" s="93">
        <f t="shared" si="17"/>
        <v>4251</v>
      </c>
      <c r="AJ36" s="131">
        <f t="shared" si="5"/>
        <v>170.04</v>
      </c>
    </row>
    <row r="37" spans="1:37" ht="17.399999999999999" x14ac:dyDescent="0.3">
      <c r="A37" s="70" t="s">
        <v>41</v>
      </c>
      <c r="B37" s="12"/>
      <c r="C37" s="144" t="s">
        <v>221</v>
      </c>
      <c r="D37" s="170"/>
      <c r="E37" s="4" t="s">
        <v>76</v>
      </c>
      <c r="F37" s="5"/>
      <c r="G37" s="5"/>
      <c r="H37" s="5"/>
      <c r="I37" s="5"/>
      <c r="J37" s="5"/>
      <c r="K37" s="5"/>
      <c r="L37" s="5"/>
      <c r="M37" s="5"/>
      <c r="N37" s="5"/>
      <c r="O37" s="15"/>
      <c r="P37" s="5">
        <v>163</v>
      </c>
      <c r="Q37" s="88">
        <v>178</v>
      </c>
      <c r="R37" s="5">
        <v>191</v>
      </c>
      <c r="S37" s="5">
        <v>187</v>
      </c>
      <c r="T37" s="5">
        <v>169</v>
      </c>
      <c r="U37" s="28">
        <v>177</v>
      </c>
      <c r="V37" s="5">
        <v>179</v>
      </c>
      <c r="W37" s="5">
        <v>177</v>
      </c>
      <c r="X37" s="5">
        <v>179</v>
      </c>
      <c r="Y37" s="5">
        <v>183</v>
      </c>
      <c r="Z37" s="88">
        <v>183</v>
      </c>
      <c r="AA37" s="5">
        <v>191</v>
      </c>
      <c r="AB37" s="35">
        <v>190</v>
      </c>
      <c r="AC37" s="15">
        <f t="shared" si="18"/>
        <v>2347</v>
      </c>
      <c r="AD37" s="92">
        <f t="shared" si="15"/>
        <v>180.53846153846155</v>
      </c>
      <c r="AE37" s="94">
        <v>1932</v>
      </c>
      <c r="AF37" s="92">
        <f t="shared" si="16"/>
        <v>13</v>
      </c>
      <c r="AG37" s="92">
        <v>11</v>
      </c>
      <c r="AH37" s="92">
        <f t="shared" si="4"/>
        <v>24</v>
      </c>
      <c r="AI37" s="93">
        <f t="shared" si="17"/>
        <v>4279</v>
      </c>
      <c r="AJ37" s="131">
        <f t="shared" si="5"/>
        <v>178.29166666666666</v>
      </c>
    </row>
    <row r="38" spans="1:37" ht="17.399999999999999" x14ac:dyDescent="0.3">
      <c r="A38" s="70" t="s">
        <v>42</v>
      </c>
      <c r="B38" s="12"/>
      <c r="C38" s="144" t="s">
        <v>222</v>
      </c>
      <c r="D38" s="170"/>
      <c r="E38" s="4" t="s">
        <v>77</v>
      </c>
      <c r="F38" s="5"/>
      <c r="G38" s="5"/>
      <c r="H38" s="5"/>
      <c r="I38" s="5"/>
      <c r="J38" s="5"/>
      <c r="K38" s="5"/>
      <c r="L38" s="5"/>
      <c r="M38" s="5"/>
      <c r="N38" s="5"/>
      <c r="O38" s="15"/>
      <c r="P38" s="5">
        <v>178</v>
      </c>
      <c r="Q38" s="5">
        <v>190</v>
      </c>
      <c r="R38" s="5">
        <v>168</v>
      </c>
      <c r="S38" s="5">
        <v>151</v>
      </c>
      <c r="T38" s="5">
        <v>168</v>
      </c>
      <c r="U38" s="28">
        <v>180</v>
      </c>
      <c r="V38" s="5">
        <v>157</v>
      </c>
      <c r="W38" s="5">
        <v>147</v>
      </c>
      <c r="X38" s="5">
        <v>185</v>
      </c>
      <c r="Y38" s="5">
        <v>153</v>
      </c>
      <c r="Z38" s="5">
        <v>177</v>
      </c>
      <c r="AA38" s="5">
        <v>188</v>
      </c>
      <c r="AB38" s="35">
        <v>166</v>
      </c>
      <c r="AC38" s="15">
        <f t="shared" si="18"/>
        <v>2208</v>
      </c>
      <c r="AD38" s="92">
        <f t="shared" si="15"/>
        <v>169.84615384615384</v>
      </c>
      <c r="AE38" s="94">
        <v>1890</v>
      </c>
      <c r="AF38" s="92">
        <f t="shared" si="16"/>
        <v>13</v>
      </c>
      <c r="AG38" s="92">
        <v>11</v>
      </c>
      <c r="AH38" s="92">
        <f t="shared" si="4"/>
        <v>24</v>
      </c>
      <c r="AI38" s="93">
        <f t="shared" si="17"/>
        <v>4098</v>
      </c>
      <c r="AJ38" s="96">
        <f t="shared" si="5"/>
        <v>170.75</v>
      </c>
    </row>
    <row r="39" spans="1:37" ht="17.399999999999999" x14ac:dyDescent="0.3">
      <c r="A39" s="70" t="s">
        <v>43</v>
      </c>
      <c r="B39" s="12"/>
      <c r="C39" s="144" t="s">
        <v>223</v>
      </c>
      <c r="D39" s="170"/>
      <c r="E39" s="4" t="s">
        <v>78</v>
      </c>
      <c r="F39" s="5"/>
      <c r="G39" s="5"/>
      <c r="H39" s="5"/>
      <c r="I39" s="5"/>
      <c r="J39" s="5"/>
      <c r="K39" s="5"/>
      <c r="L39" s="5"/>
      <c r="M39" s="5"/>
      <c r="N39" s="5"/>
      <c r="O39" s="15"/>
      <c r="P39" s="5"/>
      <c r="Q39" s="5">
        <v>189</v>
      </c>
      <c r="R39" s="5">
        <v>193</v>
      </c>
      <c r="S39" s="5"/>
      <c r="T39" s="5"/>
      <c r="U39" s="28">
        <v>189</v>
      </c>
      <c r="V39" s="57">
        <v>210</v>
      </c>
      <c r="W39" s="5">
        <v>180</v>
      </c>
      <c r="X39" s="5">
        <v>178</v>
      </c>
      <c r="Y39" s="5">
        <v>175</v>
      </c>
      <c r="Z39" s="5">
        <v>181</v>
      </c>
      <c r="AA39" s="5">
        <v>165</v>
      </c>
      <c r="AB39" s="35">
        <v>174</v>
      </c>
      <c r="AC39" s="15">
        <f t="shared" si="18"/>
        <v>1834</v>
      </c>
      <c r="AD39" s="92">
        <f t="shared" si="15"/>
        <v>183.4</v>
      </c>
      <c r="AE39" s="94">
        <v>2328</v>
      </c>
      <c r="AF39" s="92">
        <f t="shared" si="16"/>
        <v>10</v>
      </c>
      <c r="AG39" s="92">
        <v>13</v>
      </c>
      <c r="AH39" s="92">
        <f t="shared" si="4"/>
        <v>23</v>
      </c>
      <c r="AI39" s="93">
        <f t="shared" si="17"/>
        <v>4162</v>
      </c>
      <c r="AJ39" s="131">
        <f t="shared" si="5"/>
        <v>180.95652173913044</v>
      </c>
    </row>
    <row r="40" spans="1:37" ht="17.399999999999999" x14ac:dyDescent="0.3">
      <c r="A40" s="70" t="s">
        <v>44</v>
      </c>
      <c r="B40" s="12"/>
      <c r="C40" s="144" t="s">
        <v>224</v>
      </c>
      <c r="D40" s="170"/>
      <c r="E40" s="55" t="s">
        <v>79</v>
      </c>
      <c r="F40" s="9"/>
      <c r="G40" s="9"/>
      <c r="H40" s="9"/>
      <c r="I40" s="9"/>
      <c r="J40" s="9"/>
      <c r="K40" s="9"/>
      <c r="L40" s="9"/>
      <c r="M40" s="9"/>
      <c r="N40" s="9"/>
      <c r="O40" s="17"/>
      <c r="P40">
        <v>175</v>
      </c>
      <c r="Q40" s="9"/>
      <c r="R40" s="9">
        <v>162</v>
      </c>
      <c r="S40" s="9">
        <v>167</v>
      </c>
      <c r="T40" s="9"/>
      <c r="U40" s="29">
        <v>171</v>
      </c>
      <c r="V40" s="9">
        <v>156</v>
      </c>
      <c r="W40" s="9"/>
      <c r="X40" s="9">
        <v>164</v>
      </c>
      <c r="Y40" s="9">
        <v>171</v>
      </c>
      <c r="Z40" s="9"/>
      <c r="AA40" s="9">
        <v>179</v>
      </c>
      <c r="AB40" s="36">
        <v>169</v>
      </c>
      <c r="AC40" s="15">
        <f>SUM(P40:AB40)</f>
        <v>1514</v>
      </c>
      <c r="AD40" s="92">
        <f t="shared" si="15"/>
        <v>168.22222222222223</v>
      </c>
      <c r="AE40" s="94">
        <v>1218</v>
      </c>
      <c r="AF40" s="92">
        <f t="shared" si="16"/>
        <v>9</v>
      </c>
      <c r="AG40" s="92">
        <v>7</v>
      </c>
      <c r="AH40" s="92">
        <f t="shared" si="4"/>
        <v>16</v>
      </c>
      <c r="AI40" s="93">
        <f t="shared" si="17"/>
        <v>2732</v>
      </c>
      <c r="AJ40" s="96">
        <f t="shared" si="5"/>
        <v>170.75</v>
      </c>
    </row>
    <row r="41" spans="1:37" ht="17.399999999999999" x14ac:dyDescent="0.3">
      <c r="A41" s="70" t="s">
        <v>45</v>
      </c>
      <c r="B41" s="12"/>
      <c r="C41" s="144" t="s">
        <v>225</v>
      </c>
      <c r="D41" s="170"/>
      <c r="E41" s="8" t="s">
        <v>80</v>
      </c>
      <c r="F41" s="9"/>
      <c r="G41" s="9"/>
      <c r="H41" s="9"/>
      <c r="I41" s="9"/>
      <c r="J41" s="9"/>
      <c r="K41" s="9"/>
      <c r="L41" s="9"/>
      <c r="M41" s="9"/>
      <c r="N41" s="9"/>
      <c r="O41" s="17"/>
      <c r="P41" s="128"/>
      <c r="Q41" s="9"/>
      <c r="R41" s="9"/>
      <c r="S41" s="9"/>
      <c r="T41" s="5">
        <v>150</v>
      </c>
      <c r="U41" s="5"/>
      <c r="V41" s="5"/>
      <c r="W41" s="9"/>
      <c r="X41" s="9"/>
      <c r="Y41" s="9"/>
      <c r="Z41" s="9">
        <v>165</v>
      </c>
      <c r="AA41" s="9"/>
      <c r="AB41" s="36"/>
      <c r="AC41" s="15">
        <f>P41+Q41+R41+S41+T41+U41+V41+W41+X41+Y41+Z41+AA41+AB41</f>
        <v>315</v>
      </c>
      <c r="AD41" s="92">
        <f t="shared" si="15"/>
        <v>157.5</v>
      </c>
      <c r="AE41" s="94">
        <v>159</v>
      </c>
      <c r="AF41" s="92">
        <f t="shared" si="16"/>
        <v>2</v>
      </c>
      <c r="AG41" s="92">
        <v>1</v>
      </c>
      <c r="AH41" s="92">
        <f t="shared" si="4"/>
        <v>3</v>
      </c>
      <c r="AI41" s="93">
        <f t="shared" si="17"/>
        <v>474</v>
      </c>
      <c r="AJ41" s="96">
        <f t="shared" si="5"/>
        <v>158</v>
      </c>
    </row>
    <row r="42" spans="1:37" ht="17.399999999999999" x14ac:dyDescent="0.3">
      <c r="A42" s="70" t="s">
        <v>46</v>
      </c>
      <c r="B42" s="12"/>
      <c r="C42" s="144" t="s">
        <v>226</v>
      </c>
      <c r="D42" s="170"/>
      <c r="E42" s="8" t="s">
        <v>81</v>
      </c>
      <c r="F42" s="9"/>
      <c r="G42" s="9"/>
      <c r="H42" s="9"/>
      <c r="I42" s="9"/>
      <c r="J42" s="9"/>
      <c r="K42" s="9"/>
      <c r="L42" s="9"/>
      <c r="M42" s="9"/>
      <c r="N42" s="9"/>
      <c r="O42" s="17"/>
      <c r="P42" s="9"/>
      <c r="Q42" s="9">
        <v>161</v>
      </c>
      <c r="R42" s="9"/>
      <c r="S42" s="9"/>
      <c r="T42" s="62"/>
      <c r="U42" s="63"/>
      <c r="V42" s="64"/>
      <c r="W42" s="9">
        <v>185</v>
      </c>
      <c r="X42" s="9"/>
      <c r="Y42" s="9"/>
      <c r="Z42" s="9"/>
      <c r="AA42" s="9"/>
      <c r="AB42" s="36"/>
      <c r="AC42" s="15">
        <f>P42+Q42+R42+S42+T42+U42+V42+W42+X42+Y42+Z42+AA42+AB42</f>
        <v>346</v>
      </c>
      <c r="AD42" s="92">
        <f t="shared" si="15"/>
        <v>173</v>
      </c>
      <c r="AE42" s="94">
        <v>187</v>
      </c>
      <c r="AF42" s="92">
        <f t="shared" si="16"/>
        <v>2</v>
      </c>
      <c r="AG42" s="92">
        <v>1</v>
      </c>
      <c r="AH42" s="92">
        <f t="shared" si="4"/>
        <v>3</v>
      </c>
      <c r="AI42" s="93">
        <f t="shared" si="17"/>
        <v>533</v>
      </c>
      <c r="AJ42" s="96">
        <f t="shared" si="5"/>
        <v>177.66666666666666</v>
      </c>
    </row>
    <row r="43" spans="1:37" ht="17.399999999999999" x14ac:dyDescent="0.3">
      <c r="A43" s="70" t="s">
        <v>47</v>
      </c>
      <c r="B43" s="12"/>
      <c r="C43" s="144" t="s">
        <v>227</v>
      </c>
      <c r="D43" s="170"/>
      <c r="E43" s="8" t="s">
        <v>82</v>
      </c>
      <c r="F43" s="9"/>
      <c r="G43" s="9"/>
      <c r="H43" s="9"/>
      <c r="I43" s="9"/>
      <c r="J43" s="9"/>
      <c r="K43" s="9"/>
      <c r="L43" s="9"/>
      <c r="M43" s="9"/>
      <c r="N43" s="9"/>
      <c r="O43" s="17"/>
      <c r="P43" s="9"/>
      <c r="Q43" s="9"/>
      <c r="R43" s="9"/>
      <c r="S43" s="9"/>
      <c r="T43" s="65"/>
      <c r="U43" s="66"/>
      <c r="V43" s="67"/>
      <c r="W43" s="9"/>
      <c r="X43" s="9"/>
      <c r="Y43" s="9"/>
      <c r="Z43" s="9"/>
      <c r="AA43" s="9"/>
      <c r="AB43" s="36"/>
      <c r="AC43" s="15">
        <f>P43+Q43+R43+S43+T43+U43+V43+W43+X43+Y43+Z43+AA43+AB43</f>
        <v>0</v>
      </c>
      <c r="AD43" s="92" t="e">
        <f t="shared" si="15"/>
        <v>#DIV/0!</v>
      </c>
      <c r="AE43" s="94">
        <v>0</v>
      </c>
      <c r="AF43" s="92">
        <f t="shared" si="16"/>
        <v>0</v>
      </c>
      <c r="AG43" s="92">
        <v>0</v>
      </c>
      <c r="AH43" s="92">
        <f t="shared" si="4"/>
        <v>0</v>
      </c>
      <c r="AI43" s="93">
        <f t="shared" si="17"/>
        <v>0</v>
      </c>
      <c r="AJ43" s="96"/>
    </row>
    <row r="44" spans="1:37" ht="18" thickBot="1" x14ac:dyDescent="0.35">
      <c r="A44" s="71" t="s">
        <v>48</v>
      </c>
      <c r="B44" s="12"/>
      <c r="C44" s="146" t="s">
        <v>228</v>
      </c>
      <c r="D44" s="170"/>
      <c r="E44" s="8" t="s">
        <v>83</v>
      </c>
      <c r="F44" s="9"/>
      <c r="G44" s="9"/>
      <c r="H44" s="9"/>
      <c r="I44" s="9"/>
      <c r="J44" s="9"/>
      <c r="K44" s="9"/>
      <c r="L44" s="9"/>
      <c r="M44" s="9"/>
      <c r="N44" s="9"/>
      <c r="O44" s="17"/>
      <c r="P44" s="9">
        <v>180</v>
      </c>
      <c r="Q44" s="9"/>
      <c r="R44" s="9"/>
      <c r="S44" s="9">
        <v>170</v>
      </c>
      <c r="T44" s="120">
        <v>168</v>
      </c>
      <c r="U44" s="121"/>
      <c r="V44" s="122"/>
      <c r="W44" s="9"/>
      <c r="X44" s="9"/>
      <c r="Y44" s="9"/>
      <c r="Z44" s="9"/>
      <c r="AA44" s="9"/>
      <c r="AB44" s="36"/>
      <c r="AC44" s="15">
        <f>P44+Q44+R44+S44+T44+U44+V44+W44+X44+Y44+Z44+AA44+AB44</f>
        <v>518</v>
      </c>
      <c r="AD44" s="92">
        <f t="shared" si="15"/>
        <v>172.66666666666666</v>
      </c>
      <c r="AE44" s="111">
        <v>1157</v>
      </c>
      <c r="AF44" s="92">
        <f t="shared" si="16"/>
        <v>3</v>
      </c>
      <c r="AG44" s="105">
        <v>7</v>
      </c>
      <c r="AH44" s="92">
        <f t="shared" si="4"/>
        <v>10</v>
      </c>
      <c r="AI44" s="93">
        <f t="shared" si="17"/>
        <v>1675</v>
      </c>
      <c r="AJ44" s="96">
        <f t="shared" si="5"/>
        <v>167.5</v>
      </c>
    </row>
    <row r="45" spans="1:37" ht="18" thickBot="1" x14ac:dyDescent="0.35">
      <c r="A45" s="70"/>
      <c r="B45" s="72"/>
      <c r="C45" s="144"/>
      <c r="D45" s="171"/>
      <c r="E45" s="8" t="s">
        <v>37</v>
      </c>
      <c r="F45" s="9"/>
      <c r="G45" s="9"/>
      <c r="H45" s="9"/>
      <c r="I45" s="9"/>
      <c r="J45" s="9"/>
      <c r="K45" s="9"/>
      <c r="L45" s="9"/>
      <c r="M45" s="9"/>
      <c r="N45" s="9"/>
      <c r="O45" s="17"/>
      <c r="P45" s="9"/>
      <c r="Q45" s="61"/>
      <c r="R45" s="9"/>
      <c r="S45" s="9"/>
      <c r="T45" s="120"/>
      <c r="U45" s="121"/>
      <c r="V45" s="122"/>
      <c r="W45" s="9"/>
      <c r="X45" s="9"/>
      <c r="Y45" s="9"/>
      <c r="Z45" s="9"/>
      <c r="AA45" s="9"/>
      <c r="AB45" s="36"/>
      <c r="AC45" s="17">
        <f t="shared" si="18"/>
        <v>0</v>
      </c>
      <c r="AD45" s="105" t="e">
        <f t="shared" si="15"/>
        <v>#DIV/0!</v>
      </c>
      <c r="AE45" s="111">
        <v>0</v>
      </c>
      <c r="AF45" s="105">
        <f t="shared" si="16"/>
        <v>0</v>
      </c>
      <c r="AG45" s="105">
        <v>0</v>
      </c>
      <c r="AH45" s="105">
        <f t="shared" si="4"/>
        <v>0</v>
      </c>
      <c r="AI45" s="95">
        <f t="shared" si="17"/>
        <v>0</v>
      </c>
      <c r="AJ45" s="112"/>
    </row>
    <row r="46" spans="1:37" ht="16.2" thickBot="1" x14ac:dyDescent="0.35">
      <c r="A46" s="116"/>
      <c r="B46" s="47"/>
      <c r="C46" s="145"/>
      <c r="D46" s="23"/>
      <c r="E46" s="82" t="s">
        <v>14</v>
      </c>
      <c r="F46" s="24"/>
      <c r="G46" s="24"/>
      <c r="H46" s="24"/>
      <c r="I46" s="24"/>
      <c r="J46" s="24"/>
      <c r="K46" s="24"/>
      <c r="L46" s="24"/>
      <c r="M46" s="24"/>
      <c r="N46" s="24"/>
      <c r="O46" s="25"/>
      <c r="P46" s="83">
        <f t="shared" ref="P46:AB46" si="19">SUM(P35:P45)</f>
        <v>1035</v>
      </c>
      <c r="Q46" s="83">
        <f t="shared" si="19"/>
        <v>1073</v>
      </c>
      <c r="R46" s="83">
        <f t="shared" si="19"/>
        <v>1082</v>
      </c>
      <c r="S46" s="83">
        <f t="shared" si="19"/>
        <v>1025</v>
      </c>
      <c r="T46" s="83">
        <f t="shared" si="19"/>
        <v>1011</v>
      </c>
      <c r="U46" s="83">
        <f t="shared" si="19"/>
        <v>1053</v>
      </c>
      <c r="V46" s="83">
        <f t="shared" si="19"/>
        <v>1066</v>
      </c>
      <c r="W46" s="83">
        <f t="shared" si="19"/>
        <v>1010</v>
      </c>
      <c r="X46" s="83">
        <f t="shared" si="19"/>
        <v>1063</v>
      </c>
      <c r="Y46" s="83">
        <f t="shared" si="19"/>
        <v>1041</v>
      </c>
      <c r="Z46" s="85">
        <f t="shared" si="19"/>
        <v>1079</v>
      </c>
      <c r="AA46" s="85">
        <f t="shared" si="19"/>
        <v>1094</v>
      </c>
      <c r="AB46" s="85">
        <f t="shared" si="19"/>
        <v>984</v>
      </c>
      <c r="AC46" s="86">
        <f>SUM(P46:AB46)</f>
        <v>13616</v>
      </c>
      <c r="AD46" s="47"/>
      <c r="AE46" s="117"/>
      <c r="AF46" s="47"/>
      <c r="AG46" s="47"/>
      <c r="AH46" s="47"/>
      <c r="AI46" s="97">
        <f>SUM(AI35:AI45)</f>
        <v>26655</v>
      </c>
      <c r="AJ46" s="47"/>
      <c r="AK46" s="125">
        <f>MAX(AJ35:AJ45)</f>
        <v>180.95652173913044</v>
      </c>
    </row>
    <row r="47" spans="1:37" ht="17.399999999999999" x14ac:dyDescent="0.3">
      <c r="A47" s="69" t="s">
        <v>39</v>
      </c>
      <c r="B47" s="148"/>
      <c r="C47" s="145" t="s">
        <v>229</v>
      </c>
      <c r="D47" s="168" t="s">
        <v>84</v>
      </c>
      <c r="E47" s="2" t="s">
        <v>358</v>
      </c>
      <c r="F47" s="39"/>
      <c r="G47" s="39"/>
      <c r="H47" s="39"/>
      <c r="I47" s="39"/>
      <c r="J47" s="39"/>
      <c r="K47" s="39"/>
      <c r="L47" s="39"/>
      <c r="M47" s="39"/>
      <c r="N47" s="39"/>
      <c r="O47" s="30"/>
      <c r="P47" s="39">
        <v>172</v>
      </c>
      <c r="Q47" s="39">
        <v>156</v>
      </c>
      <c r="R47" s="39">
        <v>164</v>
      </c>
      <c r="S47" s="39">
        <v>179</v>
      </c>
      <c r="T47" s="39">
        <v>181</v>
      </c>
      <c r="U47" s="39">
        <v>167</v>
      </c>
      <c r="V47" s="39">
        <v>177</v>
      </c>
      <c r="W47" s="39">
        <v>175</v>
      </c>
      <c r="X47" s="39"/>
      <c r="Y47" s="39"/>
      <c r="Z47" s="39"/>
      <c r="AA47" s="39">
        <v>149</v>
      </c>
      <c r="AB47" s="37">
        <v>193</v>
      </c>
      <c r="AC47" s="30">
        <f t="shared" ref="AC47:AC57" si="20">P47+Q47+R47+S47+T47+U47+V47+W47+X47+Y47+Z47+AA47+AB47</f>
        <v>1713</v>
      </c>
      <c r="AD47" s="113">
        <f t="shared" ref="AD47:AD57" si="21">AVERAGE(P47,Q47,R47,S47,T47,U47,V47,W47,X47,Y47,Z47,AA47,AB47)</f>
        <v>171.3</v>
      </c>
      <c r="AE47" s="114">
        <v>1591</v>
      </c>
      <c r="AF47" s="113">
        <f t="shared" ref="AF47:AF57" si="22">COUNTIF(P47:AB47,"&gt;0")</f>
        <v>10</v>
      </c>
      <c r="AG47" s="113">
        <v>10</v>
      </c>
      <c r="AH47" s="113">
        <f t="shared" si="4"/>
        <v>20</v>
      </c>
      <c r="AI47" s="98">
        <f t="shared" ref="AI47:AI57" si="23">SUM(AC47,AE47)</f>
        <v>3304</v>
      </c>
      <c r="AJ47" s="115">
        <f t="shared" si="5"/>
        <v>165.2</v>
      </c>
    </row>
    <row r="48" spans="1:37" ht="17.399999999999999" x14ac:dyDescent="0.3">
      <c r="A48" s="70" t="s">
        <v>40</v>
      </c>
      <c r="B48" s="148"/>
      <c r="C48" s="144" t="s">
        <v>230</v>
      </c>
      <c r="D48" s="170"/>
      <c r="E48" s="4" t="s">
        <v>85</v>
      </c>
      <c r="F48" s="5"/>
      <c r="G48" s="5"/>
      <c r="H48" s="5"/>
      <c r="I48" s="5"/>
      <c r="J48" s="5"/>
      <c r="K48" s="5"/>
      <c r="L48" s="5"/>
      <c r="M48" s="5"/>
      <c r="N48" s="5"/>
      <c r="O48" s="15"/>
      <c r="P48" s="5">
        <v>198</v>
      </c>
      <c r="Q48" s="5">
        <v>170</v>
      </c>
      <c r="R48" s="5">
        <v>174</v>
      </c>
      <c r="S48" s="5">
        <v>196</v>
      </c>
      <c r="T48" s="5">
        <v>187</v>
      </c>
      <c r="U48" s="5">
        <v>186</v>
      </c>
      <c r="V48" s="5">
        <v>157</v>
      </c>
      <c r="W48" s="5">
        <v>195</v>
      </c>
      <c r="X48" s="5">
        <v>165</v>
      </c>
      <c r="Y48" s="5">
        <v>153</v>
      </c>
      <c r="Z48" s="5">
        <v>172</v>
      </c>
      <c r="AA48" s="5">
        <v>195</v>
      </c>
      <c r="AB48" s="35">
        <v>151</v>
      </c>
      <c r="AC48" s="15">
        <f t="shared" si="20"/>
        <v>2299</v>
      </c>
      <c r="AD48" s="92">
        <f t="shared" si="21"/>
        <v>176.84615384615384</v>
      </c>
      <c r="AE48" s="94">
        <v>2317</v>
      </c>
      <c r="AF48" s="92">
        <f t="shared" si="22"/>
        <v>13</v>
      </c>
      <c r="AG48" s="92">
        <v>13</v>
      </c>
      <c r="AH48" s="92">
        <f t="shared" si="4"/>
        <v>26</v>
      </c>
      <c r="AI48" s="93">
        <f t="shared" si="23"/>
        <v>4616</v>
      </c>
      <c r="AJ48" s="131">
        <f t="shared" si="5"/>
        <v>177.53846153846155</v>
      </c>
    </row>
    <row r="49" spans="1:37" ht="17.399999999999999" x14ac:dyDescent="0.3">
      <c r="A49" s="70" t="s">
        <v>41</v>
      </c>
      <c r="B49" s="148"/>
      <c r="C49" s="144" t="s">
        <v>231</v>
      </c>
      <c r="D49" s="170"/>
      <c r="E49" s="4" t="s">
        <v>86</v>
      </c>
      <c r="F49" s="5"/>
      <c r="G49" s="5"/>
      <c r="H49" s="5"/>
      <c r="I49" s="5"/>
      <c r="J49" s="5"/>
      <c r="K49" s="5"/>
      <c r="L49" s="5"/>
      <c r="M49" s="5"/>
      <c r="N49" s="5"/>
      <c r="O49" s="15"/>
      <c r="P49" s="5">
        <v>154</v>
      </c>
      <c r="Q49" s="5"/>
      <c r="R49" s="5">
        <v>183</v>
      </c>
      <c r="S49" s="5">
        <v>192</v>
      </c>
      <c r="T49" s="5">
        <v>163</v>
      </c>
      <c r="U49" s="5">
        <v>165</v>
      </c>
      <c r="V49" s="5"/>
      <c r="W49" s="5">
        <v>189</v>
      </c>
      <c r="X49" s="5"/>
      <c r="Y49" s="5"/>
      <c r="Z49" s="5">
        <v>180</v>
      </c>
      <c r="AA49" s="5">
        <v>188</v>
      </c>
      <c r="AB49" s="35">
        <v>180</v>
      </c>
      <c r="AC49" s="15">
        <f t="shared" si="20"/>
        <v>1594</v>
      </c>
      <c r="AD49" s="92">
        <f t="shared" si="21"/>
        <v>177.11111111111111</v>
      </c>
      <c r="AE49" s="94">
        <v>1988</v>
      </c>
      <c r="AF49" s="92">
        <f t="shared" si="22"/>
        <v>9</v>
      </c>
      <c r="AG49" s="92">
        <v>11</v>
      </c>
      <c r="AH49" s="92">
        <f t="shared" si="4"/>
        <v>20</v>
      </c>
      <c r="AI49" s="93">
        <f t="shared" si="23"/>
        <v>3582</v>
      </c>
      <c r="AJ49" s="131">
        <f t="shared" si="5"/>
        <v>179.1</v>
      </c>
    </row>
    <row r="50" spans="1:37" ht="17.399999999999999" x14ac:dyDescent="0.3">
      <c r="A50" s="70" t="s">
        <v>42</v>
      </c>
      <c r="B50" s="148"/>
      <c r="C50" s="144" t="s">
        <v>232</v>
      </c>
      <c r="D50" s="170"/>
      <c r="E50" s="4" t="s">
        <v>87</v>
      </c>
      <c r="F50" s="5"/>
      <c r="G50" s="5"/>
      <c r="H50" s="5"/>
      <c r="I50" s="5"/>
      <c r="J50" s="5"/>
      <c r="K50" s="5"/>
      <c r="L50" s="5"/>
      <c r="M50" s="5"/>
      <c r="N50" s="5"/>
      <c r="O50" s="15"/>
      <c r="P50" s="5">
        <v>172</v>
      </c>
      <c r="Q50" s="5">
        <v>159</v>
      </c>
      <c r="R50" s="5">
        <v>182</v>
      </c>
      <c r="S50" s="5"/>
      <c r="T50" s="5">
        <v>177</v>
      </c>
      <c r="U50" s="5">
        <v>175</v>
      </c>
      <c r="V50" s="5"/>
      <c r="W50" s="5">
        <v>189</v>
      </c>
      <c r="X50" s="5">
        <v>181</v>
      </c>
      <c r="Y50" s="5">
        <v>166</v>
      </c>
      <c r="Z50" s="5">
        <v>179</v>
      </c>
      <c r="AA50" s="5">
        <v>183</v>
      </c>
      <c r="AB50" s="35">
        <v>175</v>
      </c>
      <c r="AC50" s="15">
        <f t="shared" si="20"/>
        <v>1938</v>
      </c>
      <c r="AD50" s="92">
        <f t="shared" si="21"/>
        <v>176.18181818181819</v>
      </c>
      <c r="AE50" s="92">
        <v>2090</v>
      </c>
      <c r="AF50" s="92">
        <f t="shared" si="22"/>
        <v>11</v>
      </c>
      <c r="AG50" s="92">
        <v>12</v>
      </c>
      <c r="AH50" s="92">
        <f t="shared" si="4"/>
        <v>23</v>
      </c>
      <c r="AI50" s="93">
        <f t="shared" si="23"/>
        <v>4028</v>
      </c>
      <c r="AJ50" s="96">
        <f t="shared" si="5"/>
        <v>175.13043478260869</v>
      </c>
    </row>
    <row r="51" spans="1:37" ht="17.399999999999999" x14ac:dyDescent="0.3">
      <c r="A51" s="70" t="s">
        <v>43</v>
      </c>
      <c r="B51" s="148"/>
      <c r="C51" s="144" t="s">
        <v>233</v>
      </c>
      <c r="D51" s="170"/>
      <c r="E51" s="4" t="s">
        <v>88</v>
      </c>
      <c r="F51" s="5"/>
      <c r="G51" s="5"/>
      <c r="H51" s="5"/>
      <c r="I51" s="5"/>
      <c r="J51" s="5"/>
      <c r="K51" s="5"/>
      <c r="L51" s="5"/>
      <c r="M51" s="5"/>
      <c r="N51" s="5"/>
      <c r="O51" s="15"/>
      <c r="P51" s="5">
        <v>162</v>
      </c>
      <c r="Q51" s="5">
        <v>160</v>
      </c>
      <c r="R51" s="5">
        <v>186</v>
      </c>
      <c r="S51" s="5">
        <v>174</v>
      </c>
      <c r="T51" s="5">
        <v>158</v>
      </c>
      <c r="U51" s="88">
        <v>189</v>
      </c>
      <c r="V51" s="5">
        <v>178</v>
      </c>
      <c r="W51" s="52">
        <v>178</v>
      </c>
      <c r="X51" s="88">
        <v>177</v>
      </c>
      <c r="Y51" s="5"/>
      <c r="Z51" s="5">
        <v>163</v>
      </c>
      <c r="AA51" s="5">
        <v>183</v>
      </c>
      <c r="AB51" s="51"/>
      <c r="AC51" s="15">
        <f t="shared" si="20"/>
        <v>1908</v>
      </c>
      <c r="AD51" s="92">
        <f t="shared" si="21"/>
        <v>173.45454545454547</v>
      </c>
      <c r="AE51" s="94">
        <v>1525</v>
      </c>
      <c r="AF51" s="92">
        <f t="shared" si="22"/>
        <v>11</v>
      </c>
      <c r="AG51" s="92">
        <v>9</v>
      </c>
      <c r="AH51" s="92">
        <f t="shared" si="4"/>
        <v>20</v>
      </c>
      <c r="AI51" s="93">
        <f t="shared" si="23"/>
        <v>3433</v>
      </c>
      <c r="AJ51" s="96">
        <f t="shared" si="5"/>
        <v>171.65</v>
      </c>
    </row>
    <row r="52" spans="1:37" ht="17.399999999999999" x14ac:dyDescent="0.3">
      <c r="A52" s="70" t="s">
        <v>44</v>
      </c>
      <c r="B52" s="148"/>
      <c r="C52" s="144" t="s">
        <v>234</v>
      </c>
      <c r="D52" s="170"/>
      <c r="E52" s="4" t="s">
        <v>89</v>
      </c>
      <c r="F52" s="5"/>
      <c r="G52" s="5"/>
      <c r="H52" s="5"/>
      <c r="I52" s="5"/>
      <c r="J52" s="5"/>
      <c r="K52" s="5"/>
      <c r="L52" s="5"/>
      <c r="M52" s="5"/>
      <c r="N52" s="5"/>
      <c r="O52" s="15"/>
      <c r="P52" s="5">
        <v>172</v>
      </c>
      <c r="Q52" s="5"/>
      <c r="R52" s="5">
        <v>166</v>
      </c>
      <c r="S52" s="5">
        <v>188</v>
      </c>
      <c r="T52" s="5">
        <v>164</v>
      </c>
      <c r="U52" s="5">
        <v>152</v>
      </c>
      <c r="V52" s="5">
        <v>182</v>
      </c>
      <c r="W52" s="5">
        <v>190</v>
      </c>
      <c r="X52" s="5">
        <v>193</v>
      </c>
      <c r="Y52" s="5">
        <v>159</v>
      </c>
      <c r="Z52" s="5"/>
      <c r="AA52" s="5">
        <v>152</v>
      </c>
      <c r="AB52" s="35"/>
      <c r="AC52" s="15">
        <f t="shared" si="20"/>
        <v>1718</v>
      </c>
      <c r="AD52" s="92">
        <f t="shared" si="21"/>
        <v>171.8</v>
      </c>
      <c r="AE52" s="94">
        <v>2259</v>
      </c>
      <c r="AF52" s="92">
        <f t="shared" si="22"/>
        <v>10</v>
      </c>
      <c r="AG52" s="92">
        <v>13</v>
      </c>
      <c r="AH52" s="92">
        <f t="shared" si="4"/>
        <v>23</v>
      </c>
      <c r="AI52" s="93">
        <f t="shared" si="23"/>
        <v>3977</v>
      </c>
      <c r="AJ52" s="96">
        <f t="shared" si="5"/>
        <v>172.91304347826087</v>
      </c>
    </row>
    <row r="53" spans="1:37" ht="17.399999999999999" x14ac:dyDescent="0.3">
      <c r="A53" s="70" t="s">
        <v>45</v>
      </c>
      <c r="B53" s="148"/>
      <c r="C53" s="144" t="s">
        <v>235</v>
      </c>
      <c r="D53" s="170"/>
      <c r="E53" s="4" t="s">
        <v>90</v>
      </c>
      <c r="F53" s="5"/>
      <c r="G53" s="5"/>
      <c r="H53" s="5"/>
      <c r="I53" s="5"/>
      <c r="J53" s="5"/>
      <c r="K53" s="5"/>
      <c r="L53" s="5"/>
      <c r="M53" s="5"/>
      <c r="N53" s="5"/>
      <c r="O53" s="15"/>
      <c r="P53" s="57"/>
      <c r="Q53" s="5">
        <v>169</v>
      </c>
      <c r="R53" s="5"/>
      <c r="S53" s="5">
        <v>170</v>
      </c>
      <c r="T53" s="5"/>
      <c r="U53" s="5"/>
      <c r="V53" s="5">
        <v>161</v>
      </c>
      <c r="W53" s="5"/>
      <c r="X53" s="5">
        <v>167</v>
      </c>
      <c r="Y53" s="5">
        <v>160</v>
      </c>
      <c r="Z53" s="5">
        <v>169</v>
      </c>
      <c r="AA53" s="5"/>
      <c r="AB53" s="35"/>
      <c r="AC53" s="15">
        <f t="shared" si="20"/>
        <v>996</v>
      </c>
      <c r="AD53" s="92">
        <f t="shared" si="21"/>
        <v>166</v>
      </c>
      <c r="AE53" s="94">
        <v>1171</v>
      </c>
      <c r="AF53" s="92">
        <f t="shared" si="22"/>
        <v>6</v>
      </c>
      <c r="AG53" s="92">
        <v>7</v>
      </c>
      <c r="AH53" s="92">
        <f t="shared" si="4"/>
        <v>13</v>
      </c>
      <c r="AI53" s="93">
        <f t="shared" si="23"/>
        <v>2167</v>
      </c>
      <c r="AJ53" s="133">
        <f t="shared" si="5"/>
        <v>166.69230769230768</v>
      </c>
    </row>
    <row r="54" spans="1:37" ht="17.399999999999999" x14ac:dyDescent="0.3">
      <c r="A54" s="70" t="s">
        <v>46</v>
      </c>
      <c r="B54" s="148"/>
      <c r="C54" s="144" t="s">
        <v>236</v>
      </c>
      <c r="D54" s="170"/>
      <c r="E54" s="8" t="s">
        <v>91</v>
      </c>
      <c r="F54" s="9"/>
      <c r="G54" s="9"/>
      <c r="H54" s="9"/>
      <c r="I54" s="9"/>
      <c r="J54" s="9"/>
      <c r="K54" s="9"/>
      <c r="L54" s="9"/>
      <c r="M54" s="9"/>
      <c r="N54" s="9"/>
      <c r="O54" s="17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36"/>
      <c r="AC54" s="15">
        <f t="shared" si="20"/>
        <v>0</v>
      </c>
      <c r="AD54" s="92" t="e">
        <f t="shared" si="21"/>
        <v>#DIV/0!</v>
      </c>
      <c r="AE54" s="94">
        <v>0</v>
      </c>
      <c r="AF54" s="92">
        <f t="shared" si="22"/>
        <v>0</v>
      </c>
      <c r="AG54" s="92">
        <v>0</v>
      </c>
      <c r="AH54" s="92">
        <f t="shared" si="4"/>
        <v>0</v>
      </c>
      <c r="AI54" s="93">
        <f t="shared" si="23"/>
        <v>0</v>
      </c>
      <c r="AJ54" s="96"/>
    </row>
    <row r="55" spans="1:37" ht="17.399999999999999" x14ac:dyDescent="0.3">
      <c r="A55" s="70" t="s">
        <v>47</v>
      </c>
      <c r="B55" s="148"/>
      <c r="C55" s="144" t="s">
        <v>237</v>
      </c>
      <c r="D55" s="170"/>
      <c r="E55" s="8" t="s">
        <v>92</v>
      </c>
      <c r="F55" s="9"/>
      <c r="G55" s="9"/>
      <c r="H55" s="9"/>
      <c r="I55" s="9"/>
      <c r="J55" s="9"/>
      <c r="K55" s="9"/>
      <c r="L55" s="9"/>
      <c r="M55" s="9"/>
      <c r="N55" s="9"/>
      <c r="O55" s="17"/>
      <c r="P55" s="9"/>
      <c r="Q55" s="9">
        <v>157</v>
      </c>
      <c r="R55" s="9"/>
      <c r="S55" s="9"/>
      <c r="T55" s="9"/>
      <c r="U55" s="9"/>
      <c r="V55" s="9">
        <v>177</v>
      </c>
      <c r="W55" s="9"/>
      <c r="X55" s="9">
        <v>170</v>
      </c>
      <c r="Y55" s="9">
        <v>177</v>
      </c>
      <c r="Z55" s="9">
        <v>170</v>
      </c>
      <c r="AA55" s="9"/>
      <c r="AB55" s="36">
        <v>162</v>
      </c>
      <c r="AC55" s="15">
        <f t="shared" si="20"/>
        <v>1013</v>
      </c>
      <c r="AD55" s="92">
        <f t="shared" si="21"/>
        <v>168.83333333333334</v>
      </c>
      <c r="AE55" s="94">
        <v>316</v>
      </c>
      <c r="AF55" s="92">
        <f t="shared" si="22"/>
        <v>6</v>
      </c>
      <c r="AG55" s="92">
        <v>2</v>
      </c>
      <c r="AH55" s="92">
        <f t="shared" si="4"/>
        <v>8</v>
      </c>
      <c r="AI55" s="93">
        <f t="shared" si="23"/>
        <v>1329</v>
      </c>
      <c r="AJ55" s="96">
        <f t="shared" si="5"/>
        <v>166.125</v>
      </c>
    </row>
    <row r="56" spans="1:37" ht="18" thickBot="1" x14ac:dyDescent="0.35">
      <c r="A56" s="71" t="s">
        <v>48</v>
      </c>
      <c r="B56" s="148"/>
      <c r="C56" s="146" t="s">
        <v>238</v>
      </c>
      <c r="D56" s="170"/>
      <c r="E56" s="8" t="s">
        <v>93</v>
      </c>
      <c r="F56" s="9"/>
      <c r="G56" s="9"/>
      <c r="H56" s="9"/>
      <c r="I56" s="9"/>
      <c r="J56" s="9"/>
      <c r="K56" s="9"/>
      <c r="L56" s="9"/>
      <c r="M56" s="9"/>
      <c r="N56" s="9"/>
      <c r="O56" s="17"/>
      <c r="P56" s="9"/>
      <c r="Q56" s="9"/>
      <c r="R56" s="9"/>
      <c r="S56" s="9"/>
      <c r="T56" s="9"/>
      <c r="U56" s="9"/>
      <c r="V56" s="9"/>
      <c r="W56" s="9"/>
      <c r="X56" s="9"/>
      <c r="Y56" s="9">
        <v>142</v>
      </c>
      <c r="Z56" s="9"/>
      <c r="AA56" s="9"/>
      <c r="AB56" s="36">
        <v>182</v>
      </c>
      <c r="AC56" s="15">
        <f t="shared" si="20"/>
        <v>324</v>
      </c>
      <c r="AD56" s="92">
        <f t="shared" si="21"/>
        <v>162</v>
      </c>
      <c r="AE56" s="94">
        <v>172</v>
      </c>
      <c r="AF56" s="92">
        <f t="shared" si="22"/>
        <v>2</v>
      </c>
      <c r="AG56" s="92">
        <v>1</v>
      </c>
      <c r="AH56" s="92">
        <f t="shared" si="4"/>
        <v>3</v>
      </c>
      <c r="AI56" s="93">
        <f t="shared" si="23"/>
        <v>496</v>
      </c>
      <c r="AJ56" s="96">
        <f t="shared" si="5"/>
        <v>165.33333333333334</v>
      </c>
    </row>
    <row r="57" spans="1:37" ht="18" thickBot="1" x14ac:dyDescent="0.35">
      <c r="A57" s="71"/>
      <c r="B57" s="73"/>
      <c r="C57" s="123"/>
      <c r="D57" s="171"/>
      <c r="E57" s="8" t="s">
        <v>37</v>
      </c>
      <c r="F57" s="9"/>
      <c r="G57" s="9"/>
      <c r="H57" s="9"/>
      <c r="I57" s="9"/>
      <c r="J57" s="9"/>
      <c r="K57" s="9"/>
      <c r="L57" s="9"/>
      <c r="M57" s="9"/>
      <c r="N57" s="9"/>
      <c r="O57" s="17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36"/>
      <c r="AC57" s="15">
        <f t="shared" si="20"/>
        <v>0</v>
      </c>
      <c r="AD57" s="92" t="e">
        <f t="shared" si="21"/>
        <v>#DIV/0!</v>
      </c>
      <c r="AE57" s="94">
        <v>0</v>
      </c>
      <c r="AF57" s="92">
        <f t="shared" si="22"/>
        <v>0</v>
      </c>
      <c r="AG57" s="92">
        <v>0</v>
      </c>
      <c r="AH57" s="92">
        <f t="shared" si="4"/>
        <v>0</v>
      </c>
      <c r="AI57" s="95">
        <f t="shared" si="23"/>
        <v>0</v>
      </c>
      <c r="AJ57" s="96"/>
    </row>
    <row r="58" spans="1:37" ht="16.2" thickBot="1" x14ac:dyDescent="0.35">
      <c r="C58" s="22"/>
      <c r="D58" s="23"/>
      <c r="E58" s="82" t="s">
        <v>14</v>
      </c>
      <c r="F58" s="24"/>
      <c r="G58" s="24"/>
      <c r="H58" s="24"/>
      <c r="I58" s="24"/>
      <c r="J58" s="24"/>
      <c r="K58" s="24"/>
      <c r="L58" s="24"/>
      <c r="M58" s="24"/>
      <c r="N58" s="24"/>
      <c r="O58" s="25"/>
      <c r="P58" s="83">
        <f t="shared" ref="P58:AB58" si="24">SUM(P47:P57)</f>
        <v>1030</v>
      </c>
      <c r="Q58" s="83">
        <f t="shared" si="24"/>
        <v>971</v>
      </c>
      <c r="R58" s="83">
        <f t="shared" si="24"/>
        <v>1055</v>
      </c>
      <c r="S58" s="83">
        <f t="shared" si="24"/>
        <v>1099</v>
      </c>
      <c r="T58" s="83">
        <f t="shared" si="24"/>
        <v>1030</v>
      </c>
      <c r="U58" s="83">
        <f t="shared" si="24"/>
        <v>1034</v>
      </c>
      <c r="V58" s="83">
        <f t="shared" si="24"/>
        <v>1032</v>
      </c>
      <c r="W58" s="83">
        <f t="shared" si="24"/>
        <v>1116</v>
      </c>
      <c r="X58" s="83">
        <f t="shared" si="24"/>
        <v>1053</v>
      </c>
      <c r="Y58" s="83">
        <f t="shared" si="24"/>
        <v>957</v>
      </c>
      <c r="Z58" s="85">
        <f t="shared" si="24"/>
        <v>1033</v>
      </c>
      <c r="AA58" s="85">
        <f t="shared" si="24"/>
        <v>1050</v>
      </c>
      <c r="AB58" s="85">
        <f t="shared" si="24"/>
        <v>1043</v>
      </c>
      <c r="AC58" s="84">
        <f>SUM(P58:AB58)</f>
        <v>13503</v>
      </c>
      <c r="AE58" s="80"/>
      <c r="AI58" s="97">
        <f>SUM(AI47:AI57)</f>
        <v>26932</v>
      </c>
      <c r="AK58" s="127">
        <f>MAX(AJ47:AJ57)</f>
        <v>179.1</v>
      </c>
    </row>
    <row r="59" spans="1:37" x14ac:dyDescent="0.3">
      <c r="C59" s="13"/>
      <c r="D59" s="10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8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31"/>
      <c r="AE59" s="44"/>
      <c r="AI59" s="91"/>
    </row>
    <row r="60" spans="1:37" ht="40.200000000000003" thickBot="1" x14ac:dyDescent="0.3">
      <c r="C60" s="13"/>
      <c r="D60" s="11"/>
      <c r="E60" s="12"/>
      <c r="F60" s="100" t="s">
        <v>0</v>
      </c>
      <c r="G60" s="100" t="s">
        <v>1</v>
      </c>
      <c r="H60" s="100" t="s">
        <v>2</v>
      </c>
      <c r="I60" s="100" t="s">
        <v>3</v>
      </c>
      <c r="J60" s="100" t="s">
        <v>4</v>
      </c>
      <c r="K60" s="100" t="s">
        <v>5</v>
      </c>
      <c r="L60" s="100" t="s">
        <v>6</v>
      </c>
      <c r="M60" s="100" t="s">
        <v>7</v>
      </c>
      <c r="N60" s="100" t="s">
        <v>8</v>
      </c>
      <c r="O60" s="13" t="s">
        <v>9</v>
      </c>
      <c r="P60" s="101" t="s">
        <v>15</v>
      </c>
      <c r="Q60" s="101" t="s">
        <v>16</v>
      </c>
      <c r="R60" s="101" t="s">
        <v>17</v>
      </c>
      <c r="S60" s="101" t="s">
        <v>18</v>
      </c>
      <c r="T60" s="101" t="s">
        <v>19</v>
      </c>
      <c r="U60" s="101" t="s">
        <v>20</v>
      </c>
      <c r="V60" s="101" t="s">
        <v>21</v>
      </c>
      <c r="W60" s="101" t="s">
        <v>22</v>
      </c>
      <c r="X60" s="101" t="s">
        <v>23</v>
      </c>
      <c r="Y60" s="101" t="s">
        <v>24</v>
      </c>
      <c r="Z60" s="101" t="s">
        <v>15</v>
      </c>
      <c r="AA60" s="101" t="s">
        <v>16</v>
      </c>
      <c r="AB60" s="101" t="s">
        <v>17</v>
      </c>
      <c r="AC60" s="102" t="s">
        <v>9</v>
      </c>
      <c r="AD60" s="89" t="s">
        <v>28</v>
      </c>
      <c r="AE60" s="90" t="s">
        <v>29</v>
      </c>
      <c r="AF60" s="90" t="s">
        <v>30</v>
      </c>
      <c r="AG60" s="90" t="s">
        <v>31</v>
      </c>
      <c r="AH60" s="90" t="s">
        <v>32</v>
      </c>
      <c r="AI60" s="90" t="s">
        <v>33</v>
      </c>
      <c r="AJ60" s="90" t="s">
        <v>34</v>
      </c>
      <c r="AK60" s="89" t="s">
        <v>35</v>
      </c>
    </row>
    <row r="61" spans="1:37" ht="15.75" customHeight="1" x14ac:dyDescent="0.3">
      <c r="A61" s="69" t="s">
        <v>39</v>
      </c>
      <c r="B61" s="149"/>
      <c r="C61" s="145" t="s">
        <v>239</v>
      </c>
      <c r="D61" s="172" t="s">
        <v>94</v>
      </c>
      <c r="E61" s="2" t="s">
        <v>95</v>
      </c>
      <c r="F61" s="3"/>
      <c r="G61" s="3"/>
      <c r="H61" s="3"/>
      <c r="I61" s="3"/>
      <c r="J61" s="3"/>
      <c r="K61" s="3"/>
      <c r="L61" s="3"/>
      <c r="M61" s="3"/>
      <c r="N61" s="3"/>
      <c r="O61" s="14"/>
      <c r="P61" s="3">
        <v>179</v>
      </c>
      <c r="Q61" s="3">
        <v>156</v>
      </c>
      <c r="R61" s="3">
        <v>159</v>
      </c>
      <c r="S61" s="3">
        <v>152</v>
      </c>
      <c r="T61" s="3"/>
      <c r="U61" s="3">
        <v>166</v>
      </c>
      <c r="V61" s="3">
        <v>167</v>
      </c>
      <c r="W61" s="3">
        <v>159</v>
      </c>
      <c r="X61" s="3">
        <v>132</v>
      </c>
      <c r="Y61" s="3">
        <v>152</v>
      </c>
      <c r="Z61" s="3">
        <v>156</v>
      </c>
      <c r="AA61" s="3">
        <v>156</v>
      </c>
      <c r="AB61" s="34">
        <v>165</v>
      </c>
      <c r="AC61" s="14">
        <f t="shared" ref="AC61:AC73" si="25">P61+Q61+R61+S61+T61+U61+V61+W61+X61+Y61+Z61+AA61+AB61</f>
        <v>1899</v>
      </c>
      <c r="AD61" s="92">
        <f t="shared" ref="AD61:AD73" si="26">AVERAGE(P61,Q61,R61,S61,T61,U61,V61,W61,X61,Y61,Z61,AA61,AB61)</f>
        <v>158.25</v>
      </c>
      <c r="AE61" s="94">
        <v>1118</v>
      </c>
      <c r="AF61" s="92">
        <f t="shared" ref="AF61:AF73" si="27">COUNTIF(P61:AB61,"&gt;0")</f>
        <v>12</v>
      </c>
      <c r="AG61" s="92">
        <v>7</v>
      </c>
      <c r="AH61" s="92">
        <f t="shared" si="4"/>
        <v>19</v>
      </c>
      <c r="AI61" s="93">
        <f t="shared" ref="AI61:AI73" si="28">SUM(AC61,AE61)</f>
        <v>3017</v>
      </c>
      <c r="AJ61" s="133">
        <f t="shared" si="5"/>
        <v>158.78947368421052</v>
      </c>
    </row>
    <row r="62" spans="1:37" ht="17.399999999999999" x14ac:dyDescent="0.3">
      <c r="A62" s="70" t="s">
        <v>40</v>
      </c>
      <c r="B62" s="12"/>
      <c r="C62" s="144" t="s">
        <v>240</v>
      </c>
      <c r="D62" s="168"/>
      <c r="E62" s="4" t="s">
        <v>96</v>
      </c>
      <c r="F62" s="5"/>
      <c r="G62" s="5"/>
      <c r="H62" s="5"/>
      <c r="I62" s="5"/>
      <c r="J62" s="5"/>
      <c r="K62" s="5"/>
      <c r="L62" s="5"/>
      <c r="M62" s="5"/>
      <c r="N62" s="5"/>
      <c r="O62" s="15"/>
      <c r="P62" s="5">
        <v>186</v>
      </c>
      <c r="Q62" s="87">
        <v>184</v>
      </c>
      <c r="R62" s="5"/>
      <c r="S62" s="5">
        <v>148</v>
      </c>
      <c r="T62" s="5">
        <v>185</v>
      </c>
      <c r="U62" s="57">
        <v>201</v>
      </c>
      <c r="V62" s="5">
        <v>178</v>
      </c>
      <c r="W62" s="5">
        <v>178</v>
      </c>
      <c r="X62" s="5">
        <v>170</v>
      </c>
      <c r="Y62" s="5">
        <v>152</v>
      </c>
      <c r="Z62" s="5">
        <v>192</v>
      </c>
      <c r="AA62" s="5">
        <v>167</v>
      </c>
      <c r="AB62" s="35"/>
      <c r="AC62" s="15">
        <f t="shared" si="25"/>
        <v>1941</v>
      </c>
      <c r="AD62" s="92">
        <f t="shared" si="26"/>
        <v>176.45454545454547</v>
      </c>
      <c r="AE62" s="94">
        <v>1878</v>
      </c>
      <c r="AF62" s="92">
        <f t="shared" si="27"/>
        <v>11</v>
      </c>
      <c r="AG62" s="92">
        <v>11</v>
      </c>
      <c r="AH62" s="92">
        <f t="shared" si="4"/>
        <v>22</v>
      </c>
      <c r="AI62" s="93">
        <f t="shared" si="28"/>
        <v>3819</v>
      </c>
      <c r="AJ62" s="133">
        <f t="shared" si="5"/>
        <v>173.59090909090909</v>
      </c>
    </row>
    <row r="63" spans="1:37" ht="17.399999999999999" x14ac:dyDescent="0.3">
      <c r="A63" s="70" t="s">
        <v>41</v>
      </c>
      <c r="B63" s="12"/>
      <c r="C63" s="144" t="s">
        <v>241</v>
      </c>
      <c r="D63" s="168"/>
      <c r="E63" s="4" t="s">
        <v>97</v>
      </c>
      <c r="F63" s="5"/>
      <c r="G63" s="5"/>
      <c r="H63" s="5"/>
      <c r="I63" s="5"/>
      <c r="J63" s="5"/>
      <c r="K63" s="5"/>
      <c r="L63" s="5"/>
      <c r="M63" s="5"/>
      <c r="N63" s="5"/>
      <c r="O63" s="15"/>
      <c r="P63" s="5">
        <v>175</v>
      </c>
      <c r="Q63" s="5">
        <v>190</v>
      </c>
      <c r="R63" s="5">
        <v>188</v>
      </c>
      <c r="S63" s="5"/>
      <c r="T63" s="5">
        <v>159</v>
      </c>
      <c r="U63" s="5">
        <v>179</v>
      </c>
      <c r="V63" s="5">
        <v>168</v>
      </c>
      <c r="W63" s="5"/>
      <c r="X63" s="5">
        <v>169</v>
      </c>
      <c r="Y63" s="5">
        <v>172</v>
      </c>
      <c r="Z63" s="5">
        <v>182</v>
      </c>
      <c r="AA63" s="5">
        <v>173</v>
      </c>
      <c r="AB63" s="35">
        <v>159</v>
      </c>
      <c r="AC63" s="15">
        <f t="shared" si="25"/>
        <v>1914</v>
      </c>
      <c r="AD63" s="92">
        <f t="shared" si="26"/>
        <v>174</v>
      </c>
      <c r="AE63" s="94">
        <v>2051</v>
      </c>
      <c r="AF63" s="92">
        <f t="shared" si="27"/>
        <v>11</v>
      </c>
      <c r="AG63" s="92">
        <v>12</v>
      </c>
      <c r="AH63" s="92">
        <f t="shared" si="4"/>
        <v>23</v>
      </c>
      <c r="AI63" s="93">
        <f t="shared" si="28"/>
        <v>3965</v>
      </c>
      <c r="AJ63" s="96">
        <f t="shared" si="5"/>
        <v>172.39130434782609</v>
      </c>
    </row>
    <row r="64" spans="1:37" ht="17.399999999999999" x14ac:dyDescent="0.3">
      <c r="A64" s="70" t="s">
        <v>42</v>
      </c>
      <c r="B64" s="12"/>
      <c r="C64" s="144" t="s">
        <v>242</v>
      </c>
      <c r="D64" s="168"/>
      <c r="E64" s="4" t="s">
        <v>98</v>
      </c>
      <c r="F64" s="5"/>
      <c r="G64" s="5"/>
      <c r="H64" s="5"/>
      <c r="I64" s="5"/>
      <c r="J64" s="5"/>
      <c r="K64" s="5"/>
      <c r="L64" s="5"/>
      <c r="M64" s="5"/>
      <c r="N64" s="5"/>
      <c r="O64" s="15"/>
      <c r="P64" s="52">
        <v>176</v>
      </c>
      <c r="Q64" s="5">
        <v>157</v>
      </c>
      <c r="R64" s="5">
        <v>169</v>
      </c>
      <c r="S64" s="5">
        <v>159</v>
      </c>
      <c r="T64" s="5"/>
      <c r="U64" s="5"/>
      <c r="V64" s="5">
        <v>172</v>
      </c>
      <c r="W64" s="5">
        <v>162</v>
      </c>
      <c r="X64" s="5">
        <v>168</v>
      </c>
      <c r="Y64" s="54">
        <v>198</v>
      </c>
      <c r="Z64" s="5">
        <v>198</v>
      </c>
      <c r="AA64" s="5">
        <v>174</v>
      </c>
      <c r="AB64" s="35">
        <v>163</v>
      </c>
      <c r="AC64" s="15">
        <f t="shared" si="25"/>
        <v>1896</v>
      </c>
      <c r="AD64" s="92">
        <f t="shared" si="26"/>
        <v>172.36363636363637</v>
      </c>
      <c r="AE64" s="94">
        <v>2265</v>
      </c>
      <c r="AF64" s="92">
        <f t="shared" si="27"/>
        <v>11</v>
      </c>
      <c r="AG64" s="92">
        <v>13</v>
      </c>
      <c r="AH64" s="92">
        <f t="shared" si="4"/>
        <v>24</v>
      </c>
      <c r="AI64" s="93">
        <f t="shared" si="28"/>
        <v>4161</v>
      </c>
      <c r="AJ64" s="96">
        <f t="shared" si="5"/>
        <v>173.375</v>
      </c>
    </row>
    <row r="65" spans="1:37" ht="17.399999999999999" x14ac:dyDescent="0.3">
      <c r="A65" s="70" t="s">
        <v>43</v>
      </c>
      <c r="B65" s="12"/>
      <c r="C65" s="144" t="s">
        <v>243</v>
      </c>
      <c r="D65" s="168"/>
      <c r="E65" s="4" t="s">
        <v>53</v>
      </c>
      <c r="F65" s="5"/>
      <c r="G65" s="5"/>
      <c r="H65" s="5"/>
      <c r="I65" s="5"/>
      <c r="J65" s="5"/>
      <c r="K65" s="5"/>
      <c r="L65" s="5"/>
      <c r="M65" s="5"/>
      <c r="N65" s="5"/>
      <c r="O65" s="15"/>
      <c r="P65" s="5">
        <v>175</v>
      </c>
      <c r="Q65" s="5">
        <v>152</v>
      </c>
      <c r="R65" s="5">
        <v>173</v>
      </c>
      <c r="S65" s="5">
        <v>165</v>
      </c>
      <c r="T65" s="5">
        <v>158</v>
      </c>
      <c r="U65" s="5"/>
      <c r="V65" s="5"/>
      <c r="W65" s="5">
        <v>144</v>
      </c>
      <c r="X65" s="5"/>
      <c r="Y65" s="5"/>
      <c r="Z65" s="5">
        <v>162</v>
      </c>
      <c r="AA65" s="5"/>
      <c r="AB65" s="35">
        <v>141</v>
      </c>
      <c r="AC65" s="15">
        <f t="shared" si="25"/>
        <v>1270</v>
      </c>
      <c r="AD65" s="92">
        <f t="shared" si="26"/>
        <v>158.75</v>
      </c>
      <c r="AE65" s="94">
        <v>2231</v>
      </c>
      <c r="AF65" s="92">
        <f t="shared" si="27"/>
        <v>8</v>
      </c>
      <c r="AG65" s="92">
        <v>13</v>
      </c>
      <c r="AH65" s="92">
        <f t="shared" si="4"/>
        <v>21</v>
      </c>
      <c r="AI65" s="93">
        <f t="shared" si="28"/>
        <v>3501</v>
      </c>
      <c r="AJ65" s="96">
        <f t="shared" si="5"/>
        <v>166.71428571428572</v>
      </c>
    </row>
    <row r="66" spans="1:37" ht="17.399999999999999" x14ac:dyDescent="0.3">
      <c r="A66" s="70" t="s">
        <v>44</v>
      </c>
      <c r="B66" s="12"/>
      <c r="C66" s="144" t="s">
        <v>244</v>
      </c>
      <c r="D66" s="168"/>
      <c r="E66" s="4" t="s">
        <v>99</v>
      </c>
      <c r="F66" s="5"/>
      <c r="G66" s="5"/>
      <c r="H66" s="5"/>
      <c r="I66" s="5"/>
      <c r="J66" s="5"/>
      <c r="K66" s="5"/>
      <c r="L66" s="5"/>
      <c r="M66" s="5"/>
      <c r="N66" s="5"/>
      <c r="O66" s="15"/>
      <c r="P66" s="5">
        <v>161</v>
      </c>
      <c r="Q66" s="5">
        <v>165</v>
      </c>
      <c r="R66" s="5"/>
      <c r="S66" s="5"/>
      <c r="T66" s="5"/>
      <c r="U66" s="5">
        <v>158</v>
      </c>
      <c r="V66" s="5">
        <v>139</v>
      </c>
      <c r="W66" s="5"/>
      <c r="X66" s="5"/>
      <c r="Y66" s="5">
        <v>141</v>
      </c>
      <c r="Z66" s="5"/>
      <c r="AA66" s="5">
        <v>181</v>
      </c>
      <c r="AB66" s="35"/>
      <c r="AC66" s="15">
        <f t="shared" si="25"/>
        <v>945</v>
      </c>
      <c r="AD66" s="92">
        <f t="shared" si="26"/>
        <v>157.5</v>
      </c>
      <c r="AE66" s="94">
        <v>1203</v>
      </c>
      <c r="AF66" s="92">
        <f t="shared" si="27"/>
        <v>6</v>
      </c>
      <c r="AG66" s="92">
        <v>8</v>
      </c>
      <c r="AH66" s="92">
        <f t="shared" si="4"/>
        <v>14</v>
      </c>
      <c r="AI66" s="93">
        <f t="shared" si="28"/>
        <v>2148</v>
      </c>
      <c r="AJ66" s="96">
        <f t="shared" si="5"/>
        <v>153.42857142857142</v>
      </c>
    </row>
    <row r="67" spans="1:37" ht="17.399999999999999" x14ac:dyDescent="0.3">
      <c r="A67" s="70" t="s">
        <v>45</v>
      </c>
      <c r="B67" s="12"/>
      <c r="C67" s="144" t="s">
        <v>245</v>
      </c>
      <c r="D67" s="168"/>
      <c r="E67" s="4" t="s">
        <v>100</v>
      </c>
      <c r="F67" s="5"/>
      <c r="G67" s="5"/>
      <c r="H67" s="5"/>
      <c r="I67" s="5"/>
      <c r="J67" s="5"/>
      <c r="K67" s="5"/>
      <c r="L67" s="5"/>
      <c r="M67" s="5"/>
      <c r="N67" s="5"/>
      <c r="O67" s="15"/>
      <c r="P67" s="5"/>
      <c r="Q67" s="5"/>
      <c r="R67" s="5">
        <v>155</v>
      </c>
      <c r="S67" s="5">
        <v>187</v>
      </c>
      <c r="T67" s="5">
        <v>166</v>
      </c>
      <c r="U67" s="52">
        <v>176</v>
      </c>
      <c r="V67" s="5">
        <v>151</v>
      </c>
      <c r="W67" s="5">
        <v>183</v>
      </c>
      <c r="X67" s="5">
        <v>158</v>
      </c>
      <c r="Y67" s="5">
        <v>146</v>
      </c>
      <c r="Z67" s="5">
        <v>152</v>
      </c>
      <c r="AA67" s="5">
        <v>161</v>
      </c>
      <c r="AB67" s="35"/>
      <c r="AC67" s="15">
        <f t="shared" si="25"/>
        <v>1635</v>
      </c>
      <c r="AD67" s="92">
        <f t="shared" si="26"/>
        <v>163.5</v>
      </c>
      <c r="AE67" s="94">
        <v>1294</v>
      </c>
      <c r="AF67" s="92">
        <f t="shared" si="27"/>
        <v>10</v>
      </c>
      <c r="AG67" s="92">
        <v>8</v>
      </c>
      <c r="AH67" s="92">
        <f t="shared" si="4"/>
        <v>18</v>
      </c>
      <c r="AI67" s="93">
        <f t="shared" si="28"/>
        <v>2929</v>
      </c>
      <c r="AJ67" s="96">
        <f t="shared" si="5"/>
        <v>162.72222222222223</v>
      </c>
    </row>
    <row r="68" spans="1:37" ht="17.399999999999999" x14ac:dyDescent="0.3">
      <c r="A68" s="70" t="s">
        <v>46</v>
      </c>
      <c r="B68" s="12"/>
      <c r="C68" s="144" t="s">
        <v>246</v>
      </c>
      <c r="D68" s="168"/>
      <c r="E68" s="4" t="s">
        <v>101</v>
      </c>
      <c r="F68" s="5"/>
      <c r="G68" s="5"/>
      <c r="H68" s="5"/>
      <c r="I68" s="5"/>
      <c r="J68" s="5"/>
      <c r="K68" s="5"/>
      <c r="L68" s="5"/>
      <c r="M68" s="5"/>
      <c r="N68" s="5"/>
      <c r="O68" s="15"/>
      <c r="P68" s="5"/>
      <c r="Q68" s="5"/>
      <c r="R68" s="5"/>
      <c r="S68" s="5">
        <v>171</v>
      </c>
      <c r="T68" s="5">
        <v>167</v>
      </c>
      <c r="U68" s="5"/>
      <c r="V68" s="5"/>
      <c r="W68" s="5">
        <v>154</v>
      </c>
      <c r="X68" s="5"/>
      <c r="Y68" s="5"/>
      <c r="Z68" s="5"/>
      <c r="AA68" s="5"/>
      <c r="AB68" s="35">
        <v>134</v>
      </c>
      <c r="AC68" s="15">
        <f>P68+Q68+R68+S68+T68+U68+V68+W68+X68+Y68+Z68+AA68+AB68</f>
        <v>626</v>
      </c>
      <c r="AD68" s="92">
        <f t="shared" si="26"/>
        <v>156.5</v>
      </c>
      <c r="AE68" s="94">
        <v>453</v>
      </c>
      <c r="AF68" s="92">
        <f t="shared" si="27"/>
        <v>4</v>
      </c>
      <c r="AG68" s="92">
        <v>3</v>
      </c>
      <c r="AH68" s="92">
        <f t="shared" si="4"/>
        <v>7</v>
      </c>
      <c r="AI68" s="93">
        <f t="shared" si="28"/>
        <v>1079</v>
      </c>
      <c r="AJ68" s="96">
        <f t="shared" si="5"/>
        <v>154.14285714285714</v>
      </c>
    </row>
    <row r="69" spans="1:37" ht="17.399999999999999" x14ac:dyDescent="0.3">
      <c r="A69" s="70" t="s">
        <v>47</v>
      </c>
      <c r="B69" s="12"/>
      <c r="C69" s="144" t="s">
        <v>247</v>
      </c>
      <c r="D69" s="168"/>
      <c r="E69" s="4" t="s">
        <v>102</v>
      </c>
      <c r="F69" s="5"/>
      <c r="G69" s="5"/>
      <c r="H69" s="5"/>
      <c r="I69" s="5"/>
      <c r="J69" s="5"/>
      <c r="K69" s="5"/>
      <c r="L69" s="5"/>
      <c r="M69" s="5"/>
      <c r="N69" s="5"/>
      <c r="O69" s="15"/>
      <c r="P69" s="5"/>
      <c r="Q69" s="5"/>
      <c r="R69" s="5"/>
      <c r="S69" s="5"/>
      <c r="T69" s="5"/>
      <c r="U69" s="5"/>
      <c r="V69" s="5"/>
      <c r="W69" s="5"/>
      <c r="X69" s="5">
        <v>170</v>
      </c>
      <c r="Y69" s="51"/>
      <c r="Z69" s="5"/>
      <c r="AA69" s="5"/>
      <c r="AB69" s="51"/>
      <c r="AC69" s="15">
        <f>P69+Q69+R69+S69+T69+U69+V69+W69+X69+Y69+Z69+AA69+AB69</f>
        <v>170</v>
      </c>
      <c r="AD69" s="92">
        <f t="shared" si="26"/>
        <v>170</v>
      </c>
      <c r="AE69" s="94">
        <v>0</v>
      </c>
      <c r="AF69" s="92">
        <f t="shared" si="27"/>
        <v>1</v>
      </c>
      <c r="AG69" s="92">
        <v>0</v>
      </c>
      <c r="AH69" s="92">
        <f t="shared" si="4"/>
        <v>1</v>
      </c>
      <c r="AI69" s="93">
        <f t="shared" si="28"/>
        <v>170</v>
      </c>
      <c r="AJ69" s="96">
        <f t="shared" si="5"/>
        <v>170</v>
      </c>
    </row>
    <row r="70" spans="1:37" ht="17.399999999999999" x14ac:dyDescent="0.3">
      <c r="A70" s="70" t="s">
        <v>48</v>
      </c>
      <c r="B70" s="12"/>
      <c r="C70" s="144" t="s">
        <v>248</v>
      </c>
      <c r="D70" s="168"/>
      <c r="E70" s="4" t="s">
        <v>103</v>
      </c>
      <c r="F70" s="5"/>
      <c r="G70" s="5"/>
      <c r="H70" s="5"/>
      <c r="I70" s="5"/>
      <c r="J70" s="5"/>
      <c r="K70" s="5"/>
      <c r="L70" s="5"/>
      <c r="M70" s="5"/>
      <c r="N70" s="5"/>
      <c r="O70" s="1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35"/>
      <c r="AC70" s="15">
        <f>P70+Q70+R70+S70+T70+U70+V70+W70+X70+Y70+Z70+AA70+AB70</f>
        <v>0</v>
      </c>
      <c r="AD70" s="92" t="e">
        <f t="shared" si="26"/>
        <v>#DIV/0!</v>
      </c>
      <c r="AE70" s="94">
        <v>0</v>
      </c>
      <c r="AF70" s="92">
        <f t="shared" si="27"/>
        <v>0</v>
      </c>
      <c r="AG70" s="92">
        <v>0</v>
      </c>
      <c r="AH70" s="92">
        <f t="shared" si="4"/>
        <v>0</v>
      </c>
      <c r="AI70" s="93">
        <f t="shared" si="28"/>
        <v>0</v>
      </c>
      <c r="AJ70" s="96"/>
    </row>
    <row r="71" spans="1:37" ht="17.399999999999999" x14ac:dyDescent="0.3">
      <c r="A71" s="70" t="s">
        <v>49</v>
      </c>
      <c r="B71" s="12"/>
      <c r="C71" s="144" t="s">
        <v>249</v>
      </c>
      <c r="D71" s="168"/>
      <c r="E71" s="4" t="s">
        <v>104</v>
      </c>
      <c r="F71" s="5"/>
      <c r="G71" s="5"/>
      <c r="H71" s="5"/>
      <c r="I71" s="5"/>
      <c r="J71" s="5"/>
      <c r="K71" s="5"/>
      <c r="L71" s="5"/>
      <c r="M71" s="5"/>
      <c r="N71" s="5"/>
      <c r="O71" s="15"/>
      <c r="P71" s="5"/>
      <c r="Q71" s="5"/>
      <c r="R71" s="5">
        <v>160</v>
      </c>
      <c r="S71" s="5"/>
      <c r="T71" s="5">
        <v>128</v>
      </c>
      <c r="U71" s="5"/>
      <c r="V71" s="5"/>
      <c r="W71" s="5"/>
      <c r="X71" s="5"/>
      <c r="Y71" s="5"/>
      <c r="Z71" s="5"/>
      <c r="AA71" s="5"/>
      <c r="AB71" s="35">
        <v>127</v>
      </c>
      <c r="AC71" s="15">
        <f>P71+Q71+R71+S71+T71+U71+V71+W71+X71+Y71+Z71+AA71+AB71</f>
        <v>415</v>
      </c>
      <c r="AD71" s="92">
        <f t="shared" si="26"/>
        <v>138.33333333333334</v>
      </c>
      <c r="AE71" s="94">
        <v>258</v>
      </c>
      <c r="AF71" s="92">
        <f t="shared" si="27"/>
        <v>3</v>
      </c>
      <c r="AG71" s="92">
        <v>2</v>
      </c>
      <c r="AH71" s="92">
        <f t="shared" si="4"/>
        <v>5</v>
      </c>
      <c r="AI71" s="93">
        <f t="shared" si="28"/>
        <v>673</v>
      </c>
      <c r="AJ71" s="96">
        <f t="shared" si="5"/>
        <v>134.6</v>
      </c>
    </row>
    <row r="72" spans="1:37" ht="18" thickBot="1" x14ac:dyDescent="0.35">
      <c r="A72" s="71" t="s">
        <v>50</v>
      </c>
      <c r="B72" s="12"/>
      <c r="C72" s="146" t="s">
        <v>250</v>
      </c>
      <c r="D72" s="168"/>
      <c r="E72" s="151" t="s">
        <v>361</v>
      </c>
      <c r="F72" s="9"/>
      <c r="G72" s="9"/>
      <c r="H72" s="9"/>
      <c r="I72" s="9"/>
      <c r="J72" s="9"/>
      <c r="K72" s="9"/>
      <c r="L72" s="9"/>
      <c r="M72" s="9"/>
      <c r="N72" s="9"/>
      <c r="O72" s="17"/>
      <c r="P72" s="9"/>
      <c r="Q72" s="9"/>
      <c r="R72" s="9"/>
      <c r="S72" s="9"/>
      <c r="T72" s="9"/>
      <c r="U72" s="9">
        <v>116</v>
      </c>
      <c r="V72" s="9"/>
      <c r="W72" s="9"/>
      <c r="X72" s="9"/>
      <c r="Y72" s="9"/>
      <c r="Z72" s="9"/>
      <c r="AA72" s="9"/>
      <c r="AB72" s="36"/>
      <c r="AC72" s="15">
        <f>P72+Q72+R72+S72+T72+U72+V72+W72+X72+Y72+Z72+AA72+AB72</f>
        <v>116</v>
      </c>
      <c r="AD72" s="92">
        <f t="shared" si="26"/>
        <v>116</v>
      </c>
      <c r="AE72" s="111">
        <v>0</v>
      </c>
      <c r="AF72" s="92">
        <f t="shared" si="27"/>
        <v>1</v>
      </c>
      <c r="AG72" s="105">
        <v>0</v>
      </c>
      <c r="AH72" s="92">
        <f t="shared" si="4"/>
        <v>1</v>
      </c>
      <c r="AI72" s="95">
        <f t="shared" si="28"/>
        <v>116</v>
      </c>
      <c r="AJ72" s="96">
        <f t="shared" si="5"/>
        <v>116</v>
      </c>
    </row>
    <row r="73" spans="1:37" ht="18" thickBot="1" x14ac:dyDescent="0.35">
      <c r="A73" s="70"/>
      <c r="B73" s="72"/>
      <c r="C73" s="144"/>
      <c r="D73" s="169"/>
      <c r="E73" s="8" t="s">
        <v>37</v>
      </c>
      <c r="F73" s="9"/>
      <c r="G73" s="9"/>
      <c r="H73" s="9"/>
      <c r="I73" s="9"/>
      <c r="J73" s="9"/>
      <c r="K73" s="9"/>
      <c r="L73" s="9"/>
      <c r="M73" s="9"/>
      <c r="N73" s="9"/>
      <c r="O73" s="17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36"/>
      <c r="AC73" s="17">
        <f t="shared" si="25"/>
        <v>0</v>
      </c>
      <c r="AD73" s="105" t="e">
        <f t="shared" si="26"/>
        <v>#DIV/0!</v>
      </c>
      <c r="AE73" s="111">
        <v>161</v>
      </c>
      <c r="AF73" s="105">
        <f t="shared" si="27"/>
        <v>0</v>
      </c>
      <c r="AG73" s="105">
        <v>1</v>
      </c>
      <c r="AH73" s="105">
        <f t="shared" si="4"/>
        <v>1</v>
      </c>
      <c r="AI73" s="95">
        <f t="shared" si="28"/>
        <v>161</v>
      </c>
      <c r="AJ73" s="112"/>
    </row>
    <row r="74" spans="1:37" ht="16.2" thickBot="1" x14ac:dyDescent="0.35">
      <c r="A74" s="116"/>
      <c r="B74" s="47"/>
      <c r="C74" s="145"/>
      <c r="D74" s="23"/>
      <c r="E74" s="82" t="s">
        <v>14</v>
      </c>
      <c r="F74" s="24"/>
      <c r="G74" s="24"/>
      <c r="H74" s="24"/>
      <c r="I74" s="24"/>
      <c r="J74" s="24"/>
      <c r="K74" s="24"/>
      <c r="L74" s="24"/>
      <c r="M74" s="24"/>
      <c r="N74" s="24"/>
      <c r="O74" s="25"/>
      <c r="P74" s="83">
        <f t="shared" ref="P74:AB74" si="29">SUM(P61:P73)</f>
        <v>1052</v>
      </c>
      <c r="Q74" s="83">
        <f t="shared" si="29"/>
        <v>1004</v>
      </c>
      <c r="R74" s="83">
        <f t="shared" si="29"/>
        <v>1004</v>
      </c>
      <c r="S74" s="83">
        <f t="shared" si="29"/>
        <v>982</v>
      </c>
      <c r="T74" s="83">
        <f t="shared" si="29"/>
        <v>963</v>
      </c>
      <c r="U74" s="83">
        <f t="shared" si="29"/>
        <v>996</v>
      </c>
      <c r="V74" s="83">
        <f t="shared" si="29"/>
        <v>975</v>
      </c>
      <c r="W74" s="83">
        <f t="shared" si="29"/>
        <v>980</v>
      </c>
      <c r="X74" s="83">
        <f t="shared" si="29"/>
        <v>967</v>
      </c>
      <c r="Y74" s="83">
        <f t="shared" si="29"/>
        <v>961</v>
      </c>
      <c r="Z74" s="83">
        <f t="shared" si="29"/>
        <v>1042</v>
      </c>
      <c r="AA74" s="83">
        <f t="shared" si="29"/>
        <v>1012</v>
      </c>
      <c r="AB74" s="83">
        <f t="shared" si="29"/>
        <v>889</v>
      </c>
      <c r="AC74" s="84">
        <f>SUM(P74:AB74)</f>
        <v>12827</v>
      </c>
      <c r="AD74" s="47"/>
      <c r="AE74" s="117"/>
      <c r="AF74" s="47"/>
      <c r="AG74" s="47"/>
      <c r="AH74" s="47"/>
      <c r="AI74" s="97">
        <f>SUM(AI61:AI73)</f>
        <v>25739</v>
      </c>
      <c r="AJ74" s="47"/>
      <c r="AK74" s="126">
        <f>MAX(AJ61:AJ73)</f>
        <v>173.59090909090909</v>
      </c>
    </row>
    <row r="75" spans="1:37" ht="17.399999999999999" x14ac:dyDescent="0.3">
      <c r="A75" s="69" t="s">
        <v>39</v>
      </c>
      <c r="B75" s="148"/>
      <c r="C75" s="145" t="s">
        <v>251</v>
      </c>
      <c r="D75" s="168" t="s">
        <v>105</v>
      </c>
      <c r="E75" s="2" t="s">
        <v>106</v>
      </c>
      <c r="F75" s="39"/>
      <c r="G75" s="39"/>
      <c r="H75" s="39"/>
      <c r="I75" s="39"/>
      <c r="J75" s="39"/>
      <c r="K75" s="39"/>
      <c r="L75" s="39"/>
      <c r="M75" s="39"/>
      <c r="N75" s="39"/>
      <c r="O75" s="30"/>
      <c r="P75" s="39"/>
      <c r="Q75" s="39">
        <v>159</v>
      </c>
      <c r="R75" s="39">
        <v>171</v>
      </c>
      <c r="S75" s="39">
        <v>163</v>
      </c>
      <c r="T75" s="39">
        <v>155</v>
      </c>
      <c r="U75" s="39">
        <v>184</v>
      </c>
      <c r="V75" s="39">
        <v>182</v>
      </c>
      <c r="W75" s="39">
        <v>168</v>
      </c>
      <c r="X75" s="39"/>
      <c r="Y75" s="39">
        <v>185</v>
      </c>
      <c r="Z75" s="39">
        <v>168</v>
      </c>
      <c r="AA75" s="39">
        <v>168</v>
      </c>
      <c r="AB75" s="37">
        <v>143</v>
      </c>
      <c r="AC75" s="30">
        <f>P75+Q75+R75+S75+T75+U75+V75+W75+X75+Y75+Z75+AA75+AB75</f>
        <v>1846</v>
      </c>
      <c r="AD75" s="113">
        <f t="shared" ref="AD75:AD88" si="30">AVERAGE(P75,Q75,R75,S75,T75,U75,V75,W75,X75,Y75,Z75,AA75,AB75)</f>
        <v>167.81818181818181</v>
      </c>
      <c r="AE75" s="114">
        <v>1530</v>
      </c>
      <c r="AF75" s="113">
        <f t="shared" ref="AF75:AF88" si="31">COUNTIF(P75:AB75,"&gt;0")</f>
        <v>11</v>
      </c>
      <c r="AG75" s="113">
        <v>9</v>
      </c>
      <c r="AH75" s="113">
        <f t="shared" si="4"/>
        <v>20</v>
      </c>
      <c r="AI75" s="98">
        <f t="shared" ref="AI75:AI88" si="32">SUM(AC75,AE75)</f>
        <v>3376</v>
      </c>
      <c r="AJ75" s="115">
        <f t="shared" si="5"/>
        <v>168.8</v>
      </c>
    </row>
    <row r="76" spans="1:37" ht="17.399999999999999" x14ac:dyDescent="0.3">
      <c r="A76" s="70" t="s">
        <v>40</v>
      </c>
      <c r="B76" s="148"/>
      <c r="C76" s="144" t="s">
        <v>252</v>
      </c>
      <c r="D76" s="170"/>
      <c r="E76" s="4" t="s">
        <v>107</v>
      </c>
      <c r="F76" s="5"/>
      <c r="G76" s="5"/>
      <c r="H76" s="5"/>
      <c r="I76" s="5"/>
      <c r="J76" s="5"/>
      <c r="K76" s="5"/>
      <c r="L76" s="5"/>
      <c r="M76" s="5"/>
      <c r="N76" s="5"/>
      <c r="O76" s="15"/>
      <c r="P76" s="5">
        <v>161</v>
      </c>
      <c r="Q76" s="5">
        <v>159</v>
      </c>
      <c r="R76" s="5">
        <v>174</v>
      </c>
      <c r="S76" s="5">
        <v>175</v>
      </c>
      <c r="T76" s="5">
        <v>165</v>
      </c>
      <c r="U76" s="5">
        <v>185</v>
      </c>
      <c r="V76" s="5">
        <v>179</v>
      </c>
      <c r="W76" s="5"/>
      <c r="X76" s="5">
        <v>181</v>
      </c>
      <c r="Y76" s="5"/>
      <c r="Z76" s="5"/>
      <c r="AA76" s="5"/>
      <c r="AB76" s="35">
        <v>144</v>
      </c>
      <c r="AC76" s="15">
        <f t="shared" ref="AC76:AC88" si="33">P76+Q76+R76+S76+T76+U76+V76+W76+X76+Y76+Z76+AA76+AB76</f>
        <v>1523</v>
      </c>
      <c r="AD76" s="92">
        <f t="shared" si="30"/>
        <v>169.22222222222223</v>
      </c>
      <c r="AE76" s="92">
        <v>1897</v>
      </c>
      <c r="AF76" s="92">
        <f t="shared" si="31"/>
        <v>9</v>
      </c>
      <c r="AG76" s="92">
        <v>11</v>
      </c>
      <c r="AH76" s="92">
        <f t="shared" ref="AH76:AH147" si="34">SUM(AF76,AG76)</f>
        <v>20</v>
      </c>
      <c r="AI76" s="93">
        <f t="shared" si="32"/>
        <v>3420</v>
      </c>
      <c r="AJ76" s="96">
        <f t="shared" ref="AJ76:AJ143" si="35">AI76/AH76</f>
        <v>171</v>
      </c>
    </row>
    <row r="77" spans="1:37" ht="17.399999999999999" x14ac:dyDescent="0.3">
      <c r="A77" s="70" t="s">
        <v>41</v>
      </c>
      <c r="B77" s="148"/>
      <c r="C77" s="144" t="s">
        <v>253</v>
      </c>
      <c r="D77" s="170"/>
      <c r="E77" s="4" t="s">
        <v>108</v>
      </c>
      <c r="F77" s="5"/>
      <c r="G77" s="5"/>
      <c r="H77" s="5"/>
      <c r="I77" s="5"/>
      <c r="J77" s="5"/>
      <c r="K77" s="5"/>
      <c r="L77" s="5"/>
      <c r="M77" s="5"/>
      <c r="N77" s="5"/>
      <c r="O77" s="15"/>
      <c r="P77" s="5">
        <v>183</v>
      </c>
      <c r="Q77" s="88">
        <v>176</v>
      </c>
      <c r="R77" s="5"/>
      <c r="S77" s="5"/>
      <c r="T77" s="5">
        <v>162</v>
      </c>
      <c r="U77" s="5">
        <v>168</v>
      </c>
      <c r="V77" s="5">
        <v>149</v>
      </c>
      <c r="W77" s="5"/>
      <c r="X77" s="5">
        <v>149</v>
      </c>
      <c r="Y77" s="5"/>
      <c r="Z77" s="5">
        <v>162</v>
      </c>
      <c r="AA77" s="5">
        <v>166</v>
      </c>
      <c r="AB77" s="35">
        <v>155</v>
      </c>
      <c r="AC77" s="15">
        <f t="shared" si="33"/>
        <v>1470</v>
      </c>
      <c r="AD77" s="92">
        <f t="shared" si="30"/>
        <v>163.33333333333334</v>
      </c>
      <c r="AE77" s="92">
        <v>1095</v>
      </c>
      <c r="AF77" s="92">
        <f t="shared" si="31"/>
        <v>9</v>
      </c>
      <c r="AG77" s="92">
        <v>7</v>
      </c>
      <c r="AH77" s="92">
        <f t="shared" si="34"/>
        <v>16</v>
      </c>
      <c r="AI77" s="93">
        <f t="shared" si="32"/>
        <v>2565</v>
      </c>
      <c r="AJ77" s="96">
        <f t="shared" si="35"/>
        <v>160.3125</v>
      </c>
    </row>
    <row r="78" spans="1:37" ht="17.399999999999999" x14ac:dyDescent="0.3">
      <c r="A78" s="70" t="s">
        <v>42</v>
      </c>
      <c r="B78" s="148"/>
      <c r="C78" s="144" t="s">
        <v>254</v>
      </c>
      <c r="D78" s="170"/>
      <c r="E78" s="4" t="s">
        <v>109</v>
      </c>
      <c r="F78" s="5"/>
      <c r="G78" s="5"/>
      <c r="H78" s="5"/>
      <c r="I78" s="5"/>
      <c r="J78" s="5"/>
      <c r="K78" s="5"/>
      <c r="L78" s="5"/>
      <c r="M78" s="5"/>
      <c r="N78" s="5"/>
      <c r="O78" s="15"/>
      <c r="P78" s="5"/>
      <c r="Q78" s="5">
        <v>186</v>
      </c>
      <c r="R78" s="5"/>
      <c r="S78" s="5"/>
      <c r="T78" s="5"/>
      <c r="U78" s="5">
        <v>172</v>
      </c>
      <c r="V78" s="5"/>
      <c r="W78" s="5">
        <v>178</v>
      </c>
      <c r="X78" s="5"/>
      <c r="Y78" s="5">
        <v>181</v>
      </c>
      <c r="Z78" s="5"/>
      <c r="AA78" s="5">
        <v>161</v>
      </c>
      <c r="AB78" s="35"/>
      <c r="AC78" s="15">
        <f t="shared" si="33"/>
        <v>878</v>
      </c>
      <c r="AD78" s="92">
        <f t="shared" si="30"/>
        <v>175.6</v>
      </c>
      <c r="AE78" s="92">
        <v>1180</v>
      </c>
      <c r="AF78" s="92">
        <f t="shared" si="31"/>
        <v>5</v>
      </c>
      <c r="AG78" s="92">
        <v>7</v>
      </c>
      <c r="AH78" s="92">
        <f t="shared" si="34"/>
        <v>12</v>
      </c>
      <c r="AI78" s="93">
        <f t="shared" si="32"/>
        <v>2058</v>
      </c>
      <c r="AJ78" s="96">
        <f t="shared" si="35"/>
        <v>171.5</v>
      </c>
    </row>
    <row r="79" spans="1:37" ht="17.399999999999999" x14ac:dyDescent="0.3">
      <c r="A79" s="70" t="s">
        <v>43</v>
      </c>
      <c r="B79" s="148"/>
      <c r="C79" s="144" t="s">
        <v>255</v>
      </c>
      <c r="D79" s="170"/>
      <c r="E79" s="4" t="s">
        <v>101</v>
      </c>
      <c r="F79" s="5"/>
      <c r="G79" s="5"/>
      <c r="H79" s="5"/>
      <c r="I79" s="5"/>
      <c r="J79" s="5"/>
      <c r="K79" s="5"/>
      <c r="L79" s="5"/>
      <c r="M79" s="5"/>
      <c r="N79" s="5"/>
      <c r="O79" s="15"/>
      <c r="P79" s="5">
        <v>153</v>
      </c>
      <c r="Q79" s="5"/>
      <c r="R79" s="5"/>
      <c r="S79" s="54">
        <v>162</v>
      </c>
      <c r="T79" s="5">
        <v>166</v>
      </c>
      <c r="U79" s="5"/>
      <c r="V79" s="5">
        <v>160</v>
      </c>
      <c r="W79" s="57">
        <v>207</v>
      </c>
      <c r="X79" s="5">
        <v>157</v>
      </c>
      <c r="Y79" s="5">
        <v>153</v>
      </c>
      <c r="Z79" s="5">
        <v>171</v>
      </c>
      <c r="AA79" s="5">
        <v>167</v>
      </c>
      <c r="AB79" s="35"/>
      <c r="AC79" s="15">
        <f t="shared" si="33"/>
        <v>1496</v>
      </c>
      <c r="AD79" s="92">
        <f t="shared" si="30"/>
        <v>166.22222222222223</v>
      </c>
      <c r="AE79" s="92">
        <v>1746</v>
      </c>
      <c r="AF79" s="92">
        <f t="shared" si="31"/>
        <v>9</v>
      </c>
      <c r="AG79" s="92">
        <v>10</v>
      </c>
      <c r="AH79" s="92">
        <f t="shared" si="34"/>
        <v>19</v>
      </c>
      <c r="AI79" s="93">
        <f t="shared" si="32"/>
        <v>3242</v>
      </c>
      <c r="AJ79" s="96">
        <f t="shared" si="35"/>
        <v>170.63157894736841</v>
      </c>
    </row>
    <row r="80" spans="1:37" ht="17.399999999999999" x14ac:dyDescent="0.3">
      <c r="A80" s="70" t="s">
        <v>44</v>
      </c>
      <c r="B80" s="148"/>
      <c r="C80" s="144" t="s">
        <v>256</v>
      </c>
      <c r="D80" s="170"/>
      <c r="E80" s="4" t="s">
        <v>110</v>
      </c>
      <c r="F80" s="5"/>
      <c r="G80" s="5"/>
      <c r="H80" s="5"/>
      <c r="I80" s="5"/>
      <c r="J80" s="5"/>
      <c r="K80" s="5"/>
      <c r="L80" s="5"/>
      <c r="M80" s="5"/>
      <c r="N80" s="5"/>
      <c r="O80" s="15"/>
      <c r="P80" s="5">
        <v>142</v>
      </c>
      <c r="Q80" s="5"/>
      <c r="R80" s="5">
        <v>139</v>
      </c>
      <c r="S80" s="5">
        <v>197</v>
      </c>
      <c r="T80" s="5">
        <v>161</v>
      </c>
      <c r="U80" s="5">
        <v>178</v>
      </c>
      <c r="V80" s="5">
        <v>156</v>
      </c>
      <c r="W80" s="5">
        <v>168</v>
      </c>
      <c r="X80" s="5"/>
      <c r="Y80" s="5">
        <v>153</v>
      </c>
      <c r="Z80" s="5">
        <v>155</v>
      </c>
      <c r="AA80" s="5"/>
      <c r="AB80" s="35">
        <v>151</v>
      </c>
      <c r="AC80" s="15">
        <f t="shared" si="33"/>
        <v>1600</v>
      </c>
      <c r="AD80" s="92">
        <f t="shared" si="30"/>
        <v>160</v>
      </c>
      <c r="AE80" s="92">
        <v>1399</v>
      </c>
      <c r="AF80" s="92">
        <f t="shared" si="31"/>
        <v>10</v>
      </c>
      <c r="AG80" s="92">
        <v>9</v>
      </c>
      <c r="AH80" s="92">
        <f t="shared" si="34"/>
        <v>19</v>
      </c>
      <c r="AI80" s="93">
        <f t="shared" si="32"/>
        <v>2999</v>
      </c>
      <c r="AJ80" s="96">
        <f t="shared" si="35"/>
        <v>157.84210526315789</v>
      </c>
    </row>
    <row r="81" spans="1:37" ht="17.399999999999999" x14ac:dyDescent="0.3">
      <c r="A81" s="70" t="s">
        <v>45</v>
      </c>
      <c r="B81" s="148"/>
      <c r="C81" s="144" t="s">
        <v>257</v>
      </c>
      <c r="D81" s="170"/>
      <c r="E81" s="4" t="s">
        <v>111</v>
      </c>
      <c r="F81" s="5"/>
      <c r="G81" s="5"/>
      <c r="H81" s="5"/>
      <c r="I81" s="5"/>
      <c r="J81" s="5"/>
      <c r="K81" s="5"/>
      <c r="L81" s="5"/>
      <c r="M81" s="5"/>
      <c r="N81" s="5"/>
      <c r="O81" s="15"/>
      <c r="P81" s="5">
        <v>153</v>
      </c>
      <c r="Q81" s="5">
        <v>153</v>
      </c>
      <c r="R81" s="5"/>
      <c r="S81" s="5">
        <v>157</v>
      </c>
      <c r="T81" s="5">
        <v>169</v>
      </c>
      <c r="U81" s="5"/>
      <c r="V81" s="5"/>
      <c r="W81" s="5">
        <v>189</v>
      </c>
      <c r="X81" s="5">
        <v>164</v>
      </c>
      <c r="Y81" s="5">
        <v>150</v>
      </c>
      <c r="Z81" s="5">
        <v>151</v>
      </c>
      <c r="AA81" s="5">
        <v>155</v>
      </c>
      <c r="AB81" s="35">
        <v>137</v>
      </c>
      <c r="AC81" s="15">
        <f t="shared" si="33"/>
        <v>1578</v>
      </c>
      <c r="AD81" s="92">
        <f t="shared" si="30"/>
        <v>157.80000000000001</v>
      </c>
      <c r="AE81" s="92">
        <v>925</v>
      </c>
      <c r="AF81" s="92">
        <f t="shared" si="31"/>
        <v>10</v>
      </c>
      <c r="AG81" s="92">
        <v>6</v>
      </c>
      <c r="AH81" s="92">
        <f t="shared" si="34"/>
        <v>16</v>
      </c>
      <c r="AI81" s="93">
        <f t="shared" si="32"/>
        <v>2503</v>
      </c>
      <c r="AJ81" s="96">
        <f t="shared" si="35"/>
        <v>156.4375</v>
      </c>
    </row>
    <row r="82" spans="1:37" ht="17.399999999999999" x14ac:dyDescent="0.3">
      <c r="A82" s="70" t="s">
        <v>46</v>
      </c>
      <c r="B82" s="148"/>
      <c r="C82" s="144" t="s">
        <v>258</v>
      </c>
      <c r="D82" s="170"/>
      <c r="E82" s="4" t="s">
        <v>112</v>
      </c>
      <c r="F82" s="5"/>
      <c r="G82" s="5"/>
      <c r="H82" s="5"/>
      <c r="I82" s="5"/>
      <c r="J82" s="5"/>
      <c r="K82" s="5"/>
      <c r="L82" s="5"/>
      <c r="M82" s="5"/>
      <c r="N82" s="5"/>
      <c r="O82" s="15"/>
      <c r="P82" s="5"/>
      <c r="Q82" s="5"/>
      <c r="R82" s="5">
        <v>160</v>
      </c>
      <c r="S82" s="5"/>
      <c r="T82" s="5"/>
      <c r="U82" s="5"/>
      <c r="V82" s="5"/>
      <c r="W82" s="5"/>
      <c r="X82" s="5">
        <v>179</v>
      </c>
      <c r="Y82" s="5">
        <v>156</v>
      </c>
      <c r="Z82" s="5">
        <v>181</v>
      </c>
      <c r="AA82" s="5"/>
      <c r="AB82" s="35"/>
      <c r="AC82" s="15">
        <f t="shared" si="33"/>
        <v>676</v>
      </c>
      <c r="AD82" s="92">
        <f t="shared" si="30"/>
        <v>169</v>
      </c>
      <c r="AE82" s="92">
        <v>1295</v>
      </c>
      <c r="AF82" s="92">
        <f t="shared" si="31"/>
        <v>4</v>
      </c>
      <c r="AG82" s="92">
        <v>8</v>
      </c>
      <c r="AH82" s="92">
        <f t="shared" si="34"/>
        <v>12</v>
      </c>
      <c r="AI82" s="93">
        <f t="shared" si="32"/>
        <v>1971</v>
      </c>
      <c r="AJ82" s="96">
        <f t="shared" si="35"/>
        <v>164.25</v>
      </c>
    </row>
    <row r="83" spans="1:37" ht="17.399999999999999" x14ac:dyDescent="0.3">
      <c r="A83" s="70" t="s">
        <v>47</v>
      </c>
      <c r="B83" s="148"/>
      <c r="C83" s="144" t="s">
        <v>259</v>
      </c>
      <c r="D83" s="170"/>
      <c r="E83" s="152" t="s">
        <v>370</v>
      </c>
      <c r="F83" s="5"/>
      <c r="G83" s="5"/>
      <c r="H83" s="5"/>
      <c r="I83" s="5"/>
      <c r="J83" s="5"/>
      <c r="K83" s="5"/>
      <c r="L83" s="5"/>
      <c r="M83" s="5"/>
      <c r="N83" s="5"/>
      <c r="O83" s="1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35"/>
      <c r="AC83" s="15">
        <f t="shared" si="33"/>
        <v>0</v>
      </c>
      <c r="AD83" s="92" t="e">
        <f t="shared" si="30"/>
        <v>#DIV/0!</v>
      </c>
      <c r="AE83" s="154">
        <v>0</v>
      </c>
      <c r="AF83" s="92">
        <f t="shared" si="31"/>
        <v>0</v>
      </c>
      <c r="AG83" s="92">
        <v>0</v>
      </c>
      <c r="AH83" s="92">
        <f t="shared" si="34"/>
        <v>0</v>
      </c>
      <c r="AI83" s="93">
        <f t="shared" si="32"/>
        <v>0</v>
      </c>
      <c r="AJ83" s="96"/>
    </row>
    <row r="84" spans="1:37" ht="17.399999999999999" x14ac:dyDescent="0.3">
      <c r="A84" s="70" t="s">
        <v>48</v>
      </c>
      <c r="B84" s="148"/>
      <c r="C84" s="144" t="s">
        <v>260</v>
      </c>
      <c r="D84" s="170"/>
      <c r="E84" s="152" t="s">
        <v>362</v>
      </c>
      <c r="F84" s="5"/>
      <c r="G84" s="5"/>
      <c r="H84" s="5"/>
      <c r="I84" s="5"/>
      <c r="J84" s="5"/>
      <c r="K84" s="5"/>
      <c r="L84" s="5"/>
      <c r="M84" s="5"/>
      <c r="N84" s="5"/>
      <c r="O84" s="15"/>
      <c r="P84" s="5">
        <v>170</v>
      </c>
      <c r="Q84" s="5"/>
      <c r="R84" s="5">
        <v>149</v>
      </c>
      <c r="S84" s="5">
        <v>132</v>
      </c>
      <c r="T84" s="5"/>
      <c r="U84" s="5"/>
      <c r="V84" s="5">
        <v>173</v>
      </c>
      <c r="W84" s="5"/>
      <c r="X84" s="5"/>
      <c r="Y84" s="5"/>
      <c r="Z84" s="5"/>
      <c r="AA84" s="5"/>
      <c r="AB84" s="35"/>
      <c r="AC84" s="15">
        <f t="shared" si="33"/>
        <v>624</v>
      </c>
      <c r="AD84" s="92">
        <f t="shared" si="30"/>
        <v>156</v>
      </c>
      <c r="AE84" s="92">
        <v>0</v>
      </c>
      <c r="AF84" s="92">
        <f t="shared" si="31"/>
        <v>4</v>
      </c>
      <c r="AG84" s="92">
        <v>0</v>
      </c>
      <c r="AH84" s="92">
        <f t="shared" si="34"/>
        <v>4</v>
      </c>
      <c r="AI84" s="93">
        <f t="shared" si="32"/>
        <v>624</v>
      </c>
      <c r="AJ84" s="96">
        <f t="shared" si="35"/>
        <v>156</v>
      </c>
    </row>
    <row r="85" spans="1:37" ht="17.399999999999999" x14ac:dyDescent="0.3">
      <c r="A85" s="70" t="s">
        <v>49</v>
      </c>
      <c r="B85" s="148"/>
      <c r="C85" s="144" t="s">
        <v>261</v>
      </c>
      <c r="D85" s="170"/>
      <c r="E85" s="152" t="s">
        <v>363</v>
      </c>
      <c r="F85" s="5"/>
      <c r="G85" s="5"/>
      <c r="H85" s="5"/>
      <c r="I85" s="5"/>
      <c r="J85" s="5"/>
      <c r="K85" s="5"/>
      <c r="L85" s="5"/>
      <c r="M85" s="5"/>
      <c r="N85" s="5"/>
      <c r="O85" s="15"/>
      <c r="P85" s="5"/>
      <c r="Q85" s="5">
        <v>176</v>
      </c>
      <c r="R85" s="5"/>
      <c r="S85" s="5"/>
      <c r="T85" s="5"/>
      <c r="U85" s="5"/>
      <c r="V85" s="5"/>
      <c r="W85" s="5">
        <v>134</v>
      </c>
      <c r="X85" s="5">
        <v>148</v>
      </c>
      <c r="Y85" s="5"/>
      <c r="Z85" s="5"/>
      <c r="AA85" s="5"/>
      <c r="AB85" s="35"/>
      <c r="AC85" s="15">
        <f t="shared" si="33"/>
        <v>458</v>
      </c>
      <c r="AD85" s="92">
        <f t="shared" si="30"/>
        <v>152.66666666666666</v>
      </c>
      <c r="AE85" s="92">
        <v>0</v>
      </c>
      <c r="AF85" s="92">
        <f t="shared" si="31"/>
        <v>3</v>
      </c>
      <c r="AG85" s="92">
        <v>0</v>
      </c>
      <c r="AH85" s="92">
        <f t="shared" si="34"/>
        <v>3</v>
      </c>
      <c r="AI85" s="93">
        <f t="shared" si="32"/>
        <v>458</v>
      </c>
      <c r="AJ85" s="96">
        <f t="shared" si="35"/>
        <v>152.66666666666666</v>
      </c>
    </row>
    <row r="86" spans="1:37" ht="18" thickBot="1" x14ac:dyDescent="0.35">
      <c r="A86" s="71" t="s">
        <v>50</v>
      </c>
      <c r="B86" s="148"/>
      <c r="C86" s="144" t="s">
        <v>262</v>
      </c>
      <c r="D86" s="170"/>
      <c r="E86" s="4" t="s">
        <v>113</v>
      </c>
      <c r="F86" s="9"/>
      <c r="G86" s="9"/>
      <c r="H86" s="9"/>
      <c r="I86" s="9"/>
      <c r="J86" s="9"/>
      <c r="K86" s="9"/>
      <c r="L86" s="9"/>
      <c r="M86" s="9"/>
      <c r="N86" s="9"/>
      <c r="O86" s="17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>
        <v>134</v>
      </c>
      <c r="AB86" s="36">
        <v>113</v>
      </c>
      <c r="AC86" s="15">
        <f t="shared" si="33"/>
        <v>247</v>
      </c>
      <c r="AD86" s="92">
        <f t="shared" si="30"/>
        <v>123.5</v>
      </c>
      <c r="AE86" s="105">
        <v>287</v>
      </c>
      <c r="AF86" s="92">
        <f t="shared" si="31"/>
        <v>2</v>
      </c>
      <c r="AG86" s="105">
        <v>2</v>
      </c>
      <c r="AH86" s="92">
        <f t="shared" si="34"/>
        <v>4</v>
      </c>
      <c r="AI86" s="93">
        <f t="shared" si="32"/>
        <v>534</v>
      </c>
      <c r="AJ86" s="96">
        <f t="shared" si="35"/>
        <v>133.5</v>
      </c>
    </row>
    <row r="87" spans="1:37" ht="18" thickBot="1" x14ac:dyDescent="0.35">
      <c r="A87" s="70"/>
      <c r="B87" s="148"/>
      <c r="C87" s="163" t="s">
        <v>263</v>
      </c>
      <c r="D87" s="170"/>
      <c r="E87" s="158" t="s">
        <v>369</v>
      </c>
      <c r="F87" s="9"/>
      <c r="G87" s="9"/>
      <c r="H87" s="9"/>
      <c r="I87" s="9"/>
      <c r="J87" s="9"/>
      <c r="K87" s="9"/>
      <c r="L87" s="9"/>
      <c r="M87" s="9"/>
      <c r="N87" s="9"/>
      <c r="O87" s="17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36"/>
      <c r="AC87" s="17"/>
      <c r="AD87" s="105"/>
      <c r="AE87" s="105">
        <v>1268</v>
      </c>
      <c r="AF87" s="92">
        <f t="shared" si="31"/>
        <v>0</v>
      </c>
      <c r="AG87" s="105">
        <v>8</v>
      </c>
      <c r="AH87" s="92">
        <f t="shared" si="34"/>
        <v>8</v>
      </c>
      <c r="AI87" s="93">
        <f t="shared" si="32"/>
        <v>1268</v>
      </c>
      <c r="AJ87" s="96">
        <f t="shared" si="35"/>
        <v>158.5</v>
      </c>
    </row>
    <row r="88" spans="1:37" ht="18" thickBot="1" x14ac:dyDescent="0.35">
      <c r="A88" s="70"/>
      <c r="B88" s="72"/>
      <c r="C88" s="144"/>
      <c r="D88" s="171"/>
      <c r="E88" s="8" t="s">
        <v>37</v>
      </c>
      <c r="F88" s="9"/>
      <c r="G88" s="9"/>
      <c r="H88" s="9"/>
      <c r="I88" s="9"/>
      <c r="J88" s="9"/>
      <c r="K88" s="9"/>
      <c r="L88" s="9"/>
      <c r="M88" s="9"/>
      <c r="N88" s="9"/>
      <c r="O88" s="17"/>
      <c r="P88" s="9"/>
      <c r="Q88" s="9"/>
      <c r="R88" s="9">
        <v>192</v>
      </c>
      <c r="S88" s="9"/>
      <c r="T88" s="9"/>
      <c r="U88" s="9">
        <v>150</v>
      </c>
      <c r="V88" s="9"/>
      <c r="W88" s="9"/>
      <c r="X88" s="9"/>
      <c r="Y88" s="9"/>
      <c r="Z88" s="9"/>
      <c r="AA88" s="9"/>
      <c r="AB88" s="36"/>
      <c r="AC88" s="17">
        <f t="shared" si="33"/>
        <v>342</v>
      </c>
      <c r="AD88" s="105">
        <f t="shared" si="30"/>
        <v>171</v>
      </c>
      <c r="AE88" s="105">
        <v>140</v>
      </c>
      <c r="AF88" s="105">
        <f t="shared" si="31"/>
        <v>2</v>
      </c>
      <c r="AG88" s="105">
        <v>1</v>
      </c>
      <c r="AH88" s="105">
        <f t="shared" si="34"/>
        <v>3</v>
      </c>
      <c r="AI88" s="95">
        <f t="shared" si="32"/>
        <v>482</v>
      </c>
      <c r="AJ88" s="112"/>
    </row>
    <row r="89" spans="1:37" ht="16.2" thickBot="1" x14ac:dyDescent="0.35">
      <c r="A89" s="116"/>
      <c r="B89" s="47"/>
      <c r="C89" s="145"/>
      <c r="D89" s="23"/>
      <c r="E89" s="82" t="s">
        <v>14</v>
      </c>
      <c r="F89" s="24"/>
      <c r="G89" s="24"/>
      <c r="H89" s="24"/>
      <c r="I89" s="24"/>
      <c r="J89" s="24"/>
      <c r="K89" s="24"/>
      <c r="L89" s="24"/>
      <c r="M89" s="24"/>
      <c r="N89" s="24"/>
      <c r="O89" s="25"/>
      <c r="P89" s="83">
        <f t="shared" ref="P89:AB89" si="36">SUM(P75:P88)</f>
        <v>962</v>
      </c>
      <c r="Q89" s="83">
        <f t="shared" si="36"/>
        <v>1009</v>
      </c>
      <c r="R89" s="83">
        <f t="shared" si="36"/>
        <v>985</v>
      </c>
      <c r="S89" s="83">
        <f t="shared" si="36"/>
        <v>986</v>
      </c>
      <c r="T89" s="83">
        <f t="shared" si="36"/>
        <v>978</v>
      </c>
      <c r="U89" s="83">
        <f t="shared" si="36"/>
        <v>1037</v>
      </c>
      <c r="V89" s="83">
        <f t="shared" si="36"/>
        <v>999</v>
      </c>
      <c r="W89" s="83">
        <f t="shared" si="36"/>
        <v>1044</v>
      </c>
      <c r="X89" s="83">
        <f t="shared" si="36"/>
        <v>978</v>
      </c>
      <c r="Y89" s="83">
        <f t="shared" si="36"/>
        <v>978</v>
      </c>
      <c r="Z89" s="83">
        <f t="shared" si="36"/>
        <v>988</v>
      </c>
      <c r="AA89" s="83">
        <f t="shared" si="36"/>
        <v>951</v>
      </c>
      <c r="AB89" s="83">
        <f t="shared" si="36"/>
        <v>843</v>
      </c>
      <c r="AC89" s="84">
        <f>SUM(P89:AB89)</f>
        <v>12738</v>
      </c>
      <c r="AD89" s="47"/>
      <c r="AE89" s="117"/>
      <c r="AF89" s="47"/>
      <c r="AG89" s="47"/>
      <c r="AH89" s="47"/>
      <c r="AI89" s="97">
        <f>SUM(AI75:AI88)</f>
        <v>25500</v>
      </c>
      <c r="AJ89" s="47"/>
      <c r="AK89" s="125">
        <f>MAX(AJ75:AJ88)</f>
        <v>171.5</v>
      </c>
    </row>
    <row r="90" spans="1:37" ht="17.399999999999999" x14ac:dyDescent="0.3">
      <c r="A90" s="141" t="s">
        <v>39</v>
      </c>
      <c r="B90" s="148"/>
      <c r="C90" s="145" t="s">
        <v>264</v>
      </c>
      <c r="D90" s="168" t="s">
        <v>114</v>
      </c>
      <c r="E90" s="2" t="s">
        <v>115</v>
      </c>
      <c r="F90" s="39"/>
      <c r="G90" s="39"/>
      <c r="H90" s="39"/>
      <c r="I90" s="39"/>
      <c r="J90" s="39"/>
      <c r="K90" s="39"/>
      <c r="L90" s="39"/>
      <c r="M90" s="39"/>
      <c r="N90" s="39"/>
      <c r="O90" s="30"/>
      <c r="Q90" s="39"/>
      <c r="R90" s="39"/>
      <c r="S90" s="39"/>
      <c r="T90" s="39"/>
      <c r="U90" s="39"/>
      <c r="V90" s="39"/>
      <c r="W90" s="39">
        <v>159</v>
      </c>
      <c r="X90" s="39"/>
      <c r="Y90" s="39"/>
      <c r="Z90" s="39">
        <v>166</v>
      </c>
      <c r="AA90" s="39">
        <v>178</v>
      </c>
      <c r="AB90" s="39"/>
      <c r="AC90" s="30">
        <f>P90+Q90+R90+S90+T90+U90+V90+W90+X90+Y90+Z90+AA90+AB90</f>
        <v>503</v>
      </c>
      <c r="AD90" s="113">
        <f t="shared" ref="AD90:AD102" si="37">AVERAGE(P90,Q90,R90,S90,T90,U90,V90,W90,X90,Y90,Z90,AA90,AB90)</f>
        <v>167.66666666666666</v>
      </c>
      <c r="AE90" s="114">
        <v>1367</v>
      </c>
      <c r="AF90" s="113">
        <f t="shared" ref="AF90:AF102" si="38">COUNTIF(P90:AB90,"&gt;0")</f>
        <v>3</v>
      </c>
      <c r="AG90" s="113">
        <v>8</v>
      </c>
      <c r="AH90" s="113">
        <f t="shared" si="34"/>
        <v>11</v>
      </c>
      <c r="AI90" s="98">
        <f t="shared" ref="AI90:AI102" si="39">SUM(AC90,AE90)</f>
        <v>1870</v>
      </c>
      <c r="AJ90" s="115">
        <f t="shared" si="35"/>
        <v>170</v>
      </c>
    </row>
    <row r="91" spans="1:37" ht="17.399999999999999" x14ac:dyDescent="0.3">
      <c r="A91" s="70" t="s">
        <v>40</v>
      </c>
      <c r="B91" s="148"/>
      <c r="C91" s="144" t="s">
        <v>265</v>
      </c>
      <c r="D91" s="176"/>
      <c r="E91" s="4" t="s">
        <v>116</v>
      </c>
      <c r="F91" s="5"/>
      <c r="G91" s="5"/>
      <c r="H91" s="5"/>
      <c r="I91" s="5"/>
      <c r="J91" s="5"/>
      <c r="K91" s="5"/>
      <c r="L91" s="5"/>
      <c r="M91" s="5"/>
      <c r="N91" s="5"/>
      <c r="O91" s="15"/>
      <c r="P91" s="5">
        <v>161</v>
      </c>
      <c r="Q91" s="5">
        <v>175</v>
      </c>
      <c r="R91" s="5">
        <v>171</v>
      </c>
      <c r="S91" s="5">
        <v>179</v>
      </c>
      <c r="T91" s="5">
        <v>183</v>
      </c>
      <c r="U91" s="5">
        <v>187</v>
      </c>
      <c r="V91" s="5"/>
      <c r="W91" s="5">
        <v>170</v>
      </c>
      <c r="X91" s="5">
        <v>152</v>
      </c>
      <c r="Y91" s="5">
        <v>182</v>
      </c>
      <c r="Z91" s="5"/>
      <c r="AA91" s="5">
        <v>187</v>
      </c>
      <c r="AB91" s="5">
        <v>173</v>
      </c>
      <c r="AC91" s="15">
        <f>P91+Q91+R91+S91+T91+U91+V91+W91+X91+Y91+Z91+AA91+AB91</f>
        <v>1920</v>
      </c>
      <c r="AD91" s="92">
        <f t="shared" si="37"/>
        <v>174.54545454545453</v>
      </c>
      <c r="AE91" s="94">
        <v>1461</v>
      </c>
      <c r="AF91" s="92">
        <f t="shared" si="38"/>
        <v>11</v>
      </c>
      <c r="AG91" s="92">
        <v>9</v>
      </c>
      <c r="AH91" s="92">
        <f t="shared" si="34"/>
        <v>20</v>
      </c>
      <c r="AI91" s="93">
        <f t="shared" si="39"/>
        <v>3381</v>
      </c>
      <c r="AJ91" s="133">
        <f t="shared" si="35"/>
        <v>169.05</v>
      </c>
    </row>
    <row r="92" spans="1:37" ht="17.399999999999999" x14ac:dyDescent="0.3">
      <c r="A92" s="70" t="s">
        <v>41</v>
      </c>
      <c r="B92" s="148"/>
      <c r="C92" s="144" t="s">
        <v>266</v>
      </c>
      <c r="D92" s="176"/>
      <c r="E92" s="4" t="s">
        <v>117</v>
      </c>
      <c r="F92" s="5"/>
      <c r="G92" s="5"/>
      <c r="H92" s="5"/>
      <c r="I92" s="5"/>
      <c r="J92" s="5"/>
      <c r="K92" s="5"/>
      <c r="L92" s="5"/>
      <c r="M92" s="5"/>
      <c r="N92" s="5"/>
      <c r="O92" s="15"/>
      <c r="P92" s="5"/>
      <c r="Q92" s="5">
        <v>173</v>
      </c>
      <c r="R92" s="5">
        <v>175</v>
      </c>
      <c r="S92" s="5">
        <v>163</v>
      </c>
      <c r="T92" s="5"/>
      <c r="U92" s="5">
        <v>170</v>
      </c>
      <c r="V92" s="5">
        <v>185</v>
      </c>
      <c r="W92" s="5"/>
      <c r="X92" s="5">
        <v>184</v>
      </c>
      <c r="Y92" s="5">
        <v>174</v>
      </c>
      <c r="Z92" s="5"/>
      <c r="AA92" s="5"/>
      <c r="AB92" s="35">
        <v>178</v>
      </c>
      <c r="AC92" s="15">
        <f t="shared" ref="AC92:AC102" si="40">P92+Q92+R92+S92+T92+U92+V92+W92+X92+Y92+Z92+AA92+AB92</f>
        <v>1402</v>
      </c>
      <c r="AD92" s="92">
        <f t="shared" si="37"/>
        <v>175.25</v>
      </c>
      <c r="AE92" s="92">
        <v>1439</v>
      </c>
      <c r="AF92" s="92">
        <f t="shared" si="38"/>
        <v>8</v>
      </c>
      <c r="AG92" s="92">
        <v>9</v>
      </c>
      <c r="AH92" s="92">
        <f t="shared" si="34"/>
        <v>17</v>
      </c>
      <c r="AI92" s="93">
        <f t="shared" si="39"/>
        <v>2841</v>
      </c>
      <c r="AJ92" s="96">
        <f t="shared" si="35"/>
        <v>167.11764705882354</v>
      </c>
    </row>
    <row r="93" spans="1:37" ht="17.399999999999999" x14ac:dyDescent="0.3">
      <c r="A93" s="142" t="s">
        <v>42</v>
      </c>
      <c r="B93" s="148"/>
      <c r="C93" s="144" t="s">
        <v>267</v>
      </c>
      <c r="D93" s="176"/>
      <c r="E93" s="4" t="s">
        <v>93</v>
      </c>
      <c r="F93" s="5"/>
      <c r="G93" s="5"/>
      <c r="H93" s="5"/>
      <c r="I93" s="5"/>
      <c r="J93" s="5"/>
      <c r="K93" s="5"/>
      <c r="L93" s="5"/>
      <c r="M93" s="5"/>
      <c r="N93" s="5"/>
      <c r="O93" s="15"/>
      <c r="P93" s="5">
        <v>189</v>
      </c>
      <c r="Q93" s="5">
        <v>161</v>
      </c>
      <c r="R93" s="5">
        <v>189</v>
      </c>
      <c r="S93" s="5">
        <v>165</v>
      </c>
      <c r="T93" s="5">
        <v>130</v>
      </c>
      <c r="U93" s="5"/>
      <c r="V93" s="5">
        <v>165</v>
      </c>
      <c r="W93" s="5">
        <v>151</v>
      </c>
      <c r="X93" s="5">
        <v>156</v>
      </c>
      <c r="Y93" s="5">
        <v>173</v>
      </c>
      <c r="Z93" s="5">
        <v>155</v>
      </c>
      <c r="AA93" s="5"/>
      <c r="AB93" s="5">
        <v>176</v>
      </c>
      <c r="AC93" s="15">
        <f>P93+Q93+R93+S93+T93+U93+V93+W93+X93+Y93+Z93+AA93+AB93</f>
        <v>1810</v>
      </c>
      <c r="AD93" s="92">
        <f t="shared" si="37"/>
        <v>164.54545454545453</v>
      </c>
      <c r="AE93" s="92">
        <v>2023</v>
      </c>
      <c r="AF93" s="92">
        <f t="shared" si="38"/>
        <v>11</v>
      </c>
      <c r="AG93" s="92">
        <v>12</v>
      </c>
      <c r="AH93" s="92">
        <f t="shared" si="34"/>
        <v>23</v>
      </c>
      <c r="AI93" s="93">
        <f t="shared" si="39"/>
        <v>3833</v>
      </c>
      <c r="AJ93" s="96">
        <f t="shared" si="35"/>
        <v>166.65217391304347</v>
      </c>
    </row>
    <row r="94" spans="1:37" ht="17.399999999999999" x14ac:dyDescent="0.3">
      <c r="A94" s="70" t="s">
        <v>43</v>
      </c>
      <c r="B94" s="148"/>
      <c r="C94" s="144" t="s">
        <v>268</v>
      </c>
      <c r="D94" s="176"/>
      <c r="E94" s="4" t="s">
        <v>118</v>
      </c>
      <c r="F94" s="5"/>
      <c r="G94" s="5"/>
      <c r="H94" s="5"/>
      <c r="I94" s="5"/>
      <c r="J94" s="5"/>
      <c r="K94" s="5"/>
      <c r="L94" s="5"/>
      <c r="M94" s="5"/>
      <c r="N94" s="5"/>
      <c r="O94" s="1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35"/>
      <c r="AC94" s="15">
        <f t="shared" si="40"/>
        <v>0</v>
      </c>
      <c r="AD94" s="92" t="e">
        <f t="shared" si="37"/>
        <v>#DIV/0!</v>
      </c>
      <c r="AE94" s="92">
        <v>0</v>
      </c>
      <c r="AF94" s="92">
        <f t="shared" si="38"/>
        <v>0</v>
      </c>
      <c r="AG94" s="92">
        <v>0</v>
      </c>
      <c r="AH94" s="92">
        <f t="shared" si="34"/>
        <v>0</v>
      </c>
      <c r="AI94" s="93">
        <f t="shared" si="39"/>
        <v>0</v>
      </c>
      <c r="AJ94" s="96"/>
    </row>
    <row r="95" spans="1:37" ht="17.399999999999999" x14ac:dyDescent="0.3">
      <c r="A95" s="70" t="s">
        <v>44</v>
      </c>
      <c r="B95" s="148"/>
      <c r="C95" s="144" t="s">
        <v>269</v>
      </c>
      <c r="D95" s="176"/>
      <c r="E95" s="4" t="s">
        <v>119</v>
      </c>
      <c r="F95" s="5"/>
      <c r="G95" s="5"/>
      <c r="H95" s="5"/>
      <c r="I95" s="5"/>
      <c r="J95" s="5"/>
      <c r="K95" s="5"/>
      <c r="L95" s="5"/>
      <c r="M95" s="5"/>
      <c r="N95" s="5"/>
      <c r="O95" s="15"/>
      <c r="P95" s="5">
        <v>191</v>
      </c>
      <c r="Q95" s="5">
        <v>174</v>
      </c>
      <c r="R95" s="5">
        <v>154</v>
      </c>
      <c r="S95" s="5">
        <v>189</v>
      </c>
      <c r="T95" s="5">
        <v>194</v>
      </c>
      <c r="U95" s="5">
        <v>188</v>
      </c>
      <c r="V95" s="5">
        <v>165</v>
      </c>
      <c r="W95" s="5"/>
      <c r="X95" s="5">
        <v>183</v>
      </c>
      <c r="Y95" s="5">
        <v>147</v>
      </c>
      <c r="Z95" s="5"/>
      <c r="AA95" s="5">
        <v>176</v>
      </c>
      <c r="AB95" s="5"/>
      <c r="AC95" s="15">
        <f t="shared" si="40"/>
        <v>1761</v>
      </c>
      <c r="AD95" s="92">
        <f t="shared" si="37"/>
        <v>176.1</v>
      </c>
      <c r="AE95" s="92">
        <v>1997</v>
      </c>
      <c r="AF95" s="92">
        <f t="shared" si="38"/>
        <v>10</v>
      </c>
      <c r="AG95" s="92">
        <v>12</v>
      </c>
      <c r="AH95" s="92">
        <f t="shared" si="34"/>
        <v>22</v>
      </c>
      <c r="AI95" s="93">
        <f t="shared" si="39"/>
        <v>3758</v>
      </c>
      <c r="AJ95" s="96">
        <f t="shared" si="35"/>
        <v>170.81818181818181</v>
      </c>
    </row>
    <row r="96" spans="1:37" ht="17.399999999999999" x14ac:dyDescent="0.3">
      <c r="A96" s="142" t="s">
        <v>45</v>
      </c>
      <c r="B96" s="148"/>
      <c r="C96" s="144" t="s">
        <v>270</v>
      </c>
      <c r="D96" s="176"/>
      <c r="E96" s="8" t="s">
        <v>120</v>
      </c>
      <c r="F96" s="9"/>
      <c r="G96" s="9"/>
      <c r="H96" s="9"/>
      <c r="I96" s="9"/>
      <c r="J96" s="9"/>
      <c r="K96" s="9"/>
      <c r="L96" s="9"/>
      <c r="M96" s="9"/>
      <c r="N96" s="9"/>
      <c r="O96" s="17"/>
      <c r="P96" s="9">
        <v>177</v>
      </c>
      <c r="Q96" s="9"/>
      <c r="R96" s="9"/>
      <c r="S96" s="9">
        <v>175</v>
      </c>
      <c r="T96" s="9">
        <v>175</v>
      </c>
      <c r="U96" s="9">
        <v>146</v>
      </c>
      <c r="V96" s="9">
        <v>190</v>
      </c>
      <c r="W96" s="9">
        <v>175</v>
      </c>
      <c r="X96" s="9">
        <v>179</v>
      </c>
      <c r="Y96" s="9">
        <v>170</v>
      </c>
      <c r="Z96" s="9">
        <v>161</v>
      </c>
      <c r="AA96" s="9">
        <v>179</v>
      </c>
      <c r="AB96" s="36"/>
      <c r="AC96" s="15">
        <f t="shared" si="40"/>
        <v>1727</v>
      </c>
      <c r="AD96" s="92">
        <f t="shared" si="37"/>
        <v>172.7</v>
      </c>
      <c r="AE96" s="92">
        <v>1892</v>
      </c>
      <c r="AF96" s="92">
        <f t="shared" si="38"/>
        <v>10</v>
      </c>
      <c r="AG96" s="92">
        <v>11</v>
      </c>
      <c r="AH96" s="92">
        <f t="shared" si="34"/>
        <v>21</v>
      </c>
      <c r="AI96" s="93">
        <f t="shared" si="39"/>
        <v>3619</v>
      </c>
      <c r="AJ96" s="96">
        <f t="shared" si="35"/>
        <v>172.33333333333334</v>
      </c>
    </row>
    <row r="97" spans="1:37" ht="17.399999999999999" x14ac:dyDescent="0.3">
      <c r="A97" s="70" t="s">
        <v>46</v>
      </c>
      <c r="B97" s="148"/>
      <c r="C97" s="144" t="s">
        <v>271</v>
      </c>
      <c r="D97" s="176"/>
      <c r="E97" s="8" t="s">
        <v>121</v>
      </c>
      <c r="F97" s="9"/>
      <c r="G97" s="9"/>
      <c r="H97" s="9"/>
      <c r="I97" s="9"/>
      <c r="J97" s="9"/>
      <c r="K97" s="9"/>
      <c r="L97" s="9"/>
      <c r="M97" s="9"/>
      <c r="N97" s="9"/>
      <c r="O97" s="17"/>
      <c r="P97" s="9">
        <v>156</v>
      </c>
      <c r="Q97" s="9">
        <v>161</v>
      </c>
      <c r="R97" s="9">
        <v>174</v>
      </c>
      <c r="S97" s="9">
        <v>188</v>
      </c>
      <c r="T97" s="9">
        <v>192</v>
      </c>
      <c r="U97" s="9">
        <v>181</v>
      </c>
      <c r="V97" s="9">
        <v>188</v>
      </c>
      <c r="W97" s="9">
        <v>189</v>
      </c>
      <c r="X97" s="9">
        <v>167</v>
      </c>
      <c r="Y97" s="9">
        <v>163</v>
      </c>
      <c r="Z97" s="9">
        <v>171</v>
      </c>
      <c r="AA97" s="9">
        <v>187</v>
      </c>
      <c r="AB97" s="36">
        <v>171</v>
      </c>
      <c r="AC97" s="15">
        <f t="shared" si="40"/>
        <v>2288</v>
      </c>
      <c r="AD97" s="92">
        <f t="shared" si="37"/>
        <v>176</v>
      </c>
      <c r="AE97" s="92">
        <v>2090</v>
      </c>
      <c r="AF97" s="92">
        <f t="shared" si="38"/>
        <v>13</v>
      </c>
      <c r="AG97" s="92">
        <v>12</v>
      </c>
      <c r="AH97" s="92">
        <f t="shared" si="34"/>
        <v>25</v>
      </c>
      <c r="AI97" s="93">
        <f t="shared" si="39"/>
        <v>4378</v>
      </c>
      <c r="AJ97" s="96">
        <f t="shared" si="35"/>
        <v>175.12</v>
      </c>
    </row>
    <row r="98" spans="1:37" ht="17.399999999999999" x14ac:dyDescent="0.3">
      <c r="A98" s="70" t="s">
        <v>47</v>
      </c>
      <c r="B98" s="148"/>
      <c r="C98" s="144" t="s">
        <v>272</v>
      </c>
      <c r="D98" s="176"/>
      <c r="E98" s="8" t="s">
        <v>122</v>
      </c>
      <c r="F98" s="9"/>
      <c r="G98" s="9"/>
      <c r="H98" s="9"/>
      <c r="I98" s="9"/>
      <c r="J98" s="9"/>
      <c r="K98" s="9"/>
      <c r="L98" s="9"/>
      <c r="M98" s="9"/>
      <c r="N98" s="9"/>
      <c r="O98" s="17"/>
      <c r="P98" s="9"/>
      <c r="Q98" s="9">
        <v>141</v>
      </c>
      <c r="R98" s="9"/>
      <c r="S98" s="9"/>
      <c r="T98" s="9"/>
      <c r="U98" s="9"/>
      <c r="V98" s="9"/>
      <c r="W98" s="9">
        <v>157</v>
      </c>
      <c r="X98" s="9"/>
      <c r="Y98" s="9"/>
      <c r="Z98" s="9">
        <v>178</v>
      </c>
      <c r="AA98" s="9"/>
      <c r="AB98" s="36">
        <v>177</v>
      </c>
      <c r="AC98" s="15">
        <f t="shared" si="40"/>
        <v>653</v>
      </c>
      <c r="AD98" s="92">
        <f t="shared" si="37"/>
        <v>163.25</v>
      </c>
      <c r="AE98" s="92">
        <v>457</v>
      </c>
      <c r="AF98" s="92">
        <f t="shared" si="38"/>
        <v>4</v>
      </c>
      <c r="AG98" s="92">
        <v>3</v>
      </c>
      <c r="AH98" s="92">
        <f t="shared" si="34"/>
        <v>7</v>
      </c>
      <c r="AI98" s="93">
        <f t="shared" si="39"/>
        <v>1110</v>
      </c>
      <c r="AJ98" s="96">
        <f t="shared" si="35"/>
        <v>158.57142857142858</v>
      </c>
    </row>
    <row r="99" spans="1:37" ht="17.399999999999999" x14ac:dyDescent="0.3">
      <c r="A99" s="142" t="s">
        <v>48</v>
      </c>
      <c r="B99" s="148"/>
      <c r="C99" s="144" t="s">
        <v>273</v>
      </c>
      <c r="D99" s="176"/>
      <c r="E99" s="8" t="s">
        <v>123</v>
      </c>
      <c r="F99" s="9"/>
      <c r="G99" s="9"/>
      <c r="H99" s="9"/>
      <c r="I99" s="9"/>
      <c r="J99" s="9"/>
      <c r="K99" s="9"/>
      <c r="L99" s="9"/>
      <c r="M99" s="9"/>
      <c r="N99" s="9"/>
      <c r="O99" s="17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36"/>
      <c r="AC99" s="15">
        <f t="shared" si="40"/>
        <v>0</v>
      </c>
      <c r="AD99" s="92" t="e">
        <f t="shared" si="37"/>
        <v>#DIV/0!</v>
      </c>
      <c r="AE99" s="92">
        <v>111</v>
      </c>
      <c r="AF99" s="92">
        <f t="shared" si="38"/>
        <v>0</v>
      </c>
      <c r="AG99" s="92">
        <v>1</v>
      </c>
      <c r="AH99" s="92">
        <f t="shared" si="34"/>
        <v>1</v>
      </c>
      <c r="AI99" s="93">
        <f t="shared" si="39"/>
        <v>111</v>
      </c>
      <c r="AJ99" s="96">
        <f t="shared" si="35"/>
        <v>111</v>
      </c>
    </row>
    <row r="100" spans="1:37" ht="17.399999999999999" x14ac:dyDescent="0.3">
      <c r="A100" s="70" t="s">
        <v>49</v>
      </c>
      <c r="B100" s="148"/>
      <c r="C100" s="144" t="s">
        <v>274</v>
      </c>
      <c r="D100" s="176"/>
      <c r="E100" s="8" t="s">
        <v>60</v>
      </c>
      <c r="F100" s="9"/>
      <c r="G100" s="9"/>
      <c r="H100" s="9"/>
      <c r="I100" s="9"/>
      <c r="J100" s="9"/>
      <c r="K100" s="9"/>
      <c r="L100" s="9"/>
      <c r="M100" s="9"/>
      <c r="N100" s="9"/>
      <c r="O100" s="17"/>
      <c r="P100" s="9"/>
      <c r="Q100" s="9"/>
      <c r="R100" s="9"/>
      <c r="S100" s="9"/>
      <c r="T100" s="9"/>
      <c r="U100" s="9"/>
      <c r="V100" s="9">
        <v>119</v>
      </c>
      <c r="W100" s="9"/>
      <c r="X100" s="9"/>
      <c r="Y100" s="9"/>
      <c r="Z100" s="9"/>
      <c r="AA100" s="9"/>
      <c r="AB100" s="9"/>
      <c r="AC100" s="15">
        <f t="shared" si="40"/>
        <v>119</v>
      </c>
      <c r="AD100" s="92">
        <f t="shared" si="37"/>
        <v>119</v>
      </c>
      <c r="AE100" s="92">
        <v>121</v>
      </c>
      <c r="AF100" s="92">
        <f t="shared" si="38"/>
        <v>1</v>
      </c>
      <c r="AG100" s="92">
        <v>1</v>
      </c>
      <c r="AH100" s="92">
        <f t="shared" si="34"/>
        <v>2</v>
      </c>
      <c r="AI100" s="93">
        <f t="shared" si="39"/>
        <v>240</v>
      </c>
      <c r="AJ100" s="96">
        <f t="shared" si="35"/>
        <v>120</v>
      </c>
    </row>
    <row r="101" spans="1:37" ht="18" thickBot="1" x14ac:dyDescent="0.35">
      <c r="A101" s="71" t="s">
        <v>50</v>
      </c>
      <c r="B101" s="148"/>
      <c r="C101" s="146" t="s">
        <v>275</v>
      </c>
      <c r="D101" s="176"/>
      <c r="E101" s="151" t="s">
        <v>359</v>
      </c>
      <c r="F101" s="9"/>
      <c r="G101" s="9"/>
      <c r="H101" s="9"/>
      <c r="I101" s="9"/>
      <c r="J101" s="9"/>
      <c r="K101" s="9"/>
      <c r="L101" s="9"/>
      <c r="M101" s="9"/>
      <c r="N101" s="9"/>
      <c r="O101" s="17"/>
      <c r="P101" s="9">
        <v>136</v>
      </c>
      <c r="Q101" s="9"/>
      <c r="R101" s="9">
        <v>162</v>
      </c>
      <c r="S101" s="9"/>
      <c r="T101" s="9">
        <v>150</v>
      </c>
      <c r="U101" s="9">
        <v>157</v>
      </c>
      <c r="V101" s="9"/>
      <c r="W101" s="9"/>
      <c r="X101" s="9"/>
      <c r="Y101" s="9"/>
      <c r="Z101" s="9">
        <v>172</v>
      </c>
      <c r="AA101" s="9">
        <v>185</v>
      </c>
      <c r="AB101" s="9">
        <v>169</v>
      </c>
      <c r="AC101" s="15">
        <f t="shared" si="40"/>
        <v>1131</v>
      </c>
      <c r="AD101" s="92">
        <f t="shared" si="37"/>
        <v>161.57142857142858</v>
      </c>
      <c r="AE101" s="92">
        <v>0</v>
      </c>
      <c r="AF101" s="92">
        <f t="shared" si="38"/>
        <v>7</v>
      </c>
      <c r="AG101" s="92">
        <v>0</v>
      </c>
      <c r="AH101" s="92">
        <f t="shared" si="34"/>
        <v>7</v>
      </c>
      <c r="AI101" s="95">
        <f t="shared" si="39"/>
        <v>1131</v>
      </c>
      <c r="AJ101" s="96">
        <f t="shared" si="35"/>
        <v>161.57142857142858</v>
      </c>
    </row>
    <row r="102" spans="1:37" ht="18" thickBot="1" x14ac:dyDescent="0.35">
      <c r="A102" s="71"/>
      <c r="B102" s="73"/>
      <c r="C102" s="146"/>
      <c r="D102" s="177"/>
      <c r="E102" s="8" t="s">
        <v>37</v>
      </c>
      <c r="F102" s="9"/>
      <c r="G102" s="9"/>
      <c r="H102" s="9"/>
      <c r="I102" s="9"/>
      <c r="J102" s="9"/>
      <c r="K102" s="9"/>
      <c r="L102" s="9"/>
      <c r="M102" s="9"/>
      <c r="N102" s="9"/>
      <c r="O102" s="17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15">
        <f t="shared" si="40"/>
        <v>0</v>
      </c>
      <c r="AD102" s="92" t="e">
        <f t="shared" si="37"/>
        <v>#DIV/0!</v>
      </c>
      <c r="AE102" s="92">
        <v>0</v>
      </c>
      <c r="AF102" s="92">
        <f t="shared" si="38"/>
        <v>0</v>
      </c>
      <c r="AG102" s="92">
        <v>0</v>
      </c>
      <c r="AH102" s="92">
        <f t="shared" si="34"/>
        <v>0</v>
      </c>
      <c r="AI102" s="95">
        <f t="shared" si="39"/>
        <v>0</v>
      </c>
      <c r="AJ102" s="96"/>
    </row>
    <row r="103" spans="1:37" ht="16.2" thickBot="1" x14ac:dyDescent="0.35">
      <c r="C103" s="32"/>
      <c r="D103" s="40"/>
      <c r="E103" s="82" t="s">
        <v>14</v>
      </c>
      <c r="F103" s="24"/>
      <c r="G103" s="24"/>
      <c r="H103" s="24"/>
      <c r="I103" s="24"/>
      <c r="J103" s="24"/>
      <c r="K103" s="24"/>
      <c r="L103" s="24"/>
      <c r="M103" s="24"/>
      <c r="N103" s="24"/>
      <c r="O103" s="33"/>
      <c r="P103" s="83">
        <f t="shared" ref="P103:AC103" si="41">SUM(P90:P102)</f>
        <v>1010</v>
      </c>
      <c r="Q103" s="83">
        <f>SUM(Q90:Q102)</f>
        <v>985</v>
      </c>
      <c r="R103" s="83">
        <f t="shared" si="41"/>
        <v>1025</v>
      </c>
      <c r="S103" s="83">
        <f t="shared" si="41"/>
        <v>1059</v>
      </c>
      <c r="T103" s="83">
        <f t="shared" si="41"/>
        <v>1024</v>
      </c>
      <c r="U103" s="83">
        <f t="shared" si="41"/>
        <v>1029</v>
      </c>
      <c r="V103" s="83">
        <f t="shared" si="41"/>
        <v>1012</v>
      </c>
      <c r="W103" s="83">
        <f t="shared" si="41"/>
        <v>1001</v>
      </c>
      <c r="X103" s="83">
        <f t="shared" si="41"/>
        <v>1021</v>
      </c>
      <c r="Y103" s="83">
        <f t="shared" si="41"/>
        <v>1009</v>
      </c>
      <c r="Z103" s="83">
        <f t="shared" si="41"/>
        <v>1003</v>
      </c>
      <c r="AA103" s="83">
        <f>SUM(AA90:AA102)</f>
        <v>1092</v>
      </c>
      <c r="AB103" s="83">
        <f>SUM(AB90:AB102)</f>
        <v>1044</v>
      </c>
      <c r="AC103" s="84">
        <f t="shared" si="41"/>
        <v>13314</v>
      </c>
      <c r="AE103" s="80"/>
      <c r="AI103" s="97">
        <f>SUM(AI90:AI102)</f>
        <v>26272</v>
      </c>
      <c r="AK103" s="127">
        <f>MAX(AJ90:AJ102)</f>
        <v>175.12</v>
      </c>
    </row>
    <row r="104" spans="1:37" x14ac:dyDescent="0.3">
      <c r="C104" s="13"/>
      <c r="D104" s="10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8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31"/>
      <c r="AI104" s="91"/>
    </row>
    <row r="105" spans="1:37" ht="40.200000000000003" thickBot="1" x14ac:dyDescent="0.3">
      <c r="C105" s="13"/>
      <c r="D105" s="11"/>
      <c r="E105" s="12"/>
      <c r="F105" s="100" t="s">
        <v>0</v>
      </c>
      <c r="G105" s="100" t="s">
        <v>1</v>
      </c>
      <c r="H105" s="100" t="s">
        <v>2</v>
      </c>
      <c r="I105" s="100" t="s">
        <v>3</v>
      </c>
      <c r="J105" s="100" t="s">
        <v>4</v>
      </c>
      <c r="K105" s="100" t="s">
        <v>5</v>
      </c>
      <c r="L105" s="100" t="s">
        <v>6</v>
      </c>
      <c r="M105" s="100" t="s">
        <v>7</v>
      </c>
      <c r="N105" s="100" t="s">
        <v>8</v>
      </c>
      <c r="O105" s="13" t="s">
        <v>9</v>
      </c>
      <c r="P105" s="101" t="s">
        <v>15</v>
      </c>
      <c r="Q105" s="101" t="s">
        <v>16</v>
      </c>
      <c r="R105" s="101" t="s">
        <v>17</v>
      </c>
      <c r="S105" s="101" t="s">
        <v>18</v>
      </c>
      <c r="T105" s="101" t="s">
        <v>19</v>
      </c>
      <c r="U105" s="101" t="s">
        <v>20</v>
      </c>
      <c r="V105" s="101" t="s">
        <v>21</v>
      </c>
      <c r="W105" s="101" t="s">
        <v>22</v>
      </c>
      <c r="X105" s="101" t="s">
        <v>23</v>
      </c>
      <c r="Y105" s="101" t="s">
        <v>24</v>
      </c>
      <c r="Z105" s="101" t="s">
        <v>15</v>
      </c>
      <c r="AA105" s="101" t="s">
        <v>16</v>
      </c>
      <c r="AB105" s="101" t="s">
        <v>17</v>
      </c>
      <c r="AC105" s="102" t="s">
        <v>9</v>
      </c>
      <c r="AD105" s="89" t="s">
        <v>28</v>
      </c>
      <c r="AE105" s="90" t="s">
        <v>29</v>
      </c>
      <c r="AF105" s="90" t="s">
        <v>30</v>
      </c>
      <c r="AG105" s="90" t="s">
        <v>31</v>
      </c>
      <c r="AH105" s="90" t="s">
        <v>32</v>
      </c>
      <c r="AI105" s="90" t="s">
        <v>33</v>
      </c>
      <c r="AJ105" s="90" t="s">
        <v>34</v>
      </c>
      <c r="AK105" s="89" t="s">
        <v>35</v>
      </c>
    </row>
    <row r="106" spans="1:37" ht="17.399999999999999" x14ac:dyDescent="0.3">
      <c r="A106" s="69" t="s">
        <v>39</v>
      </c>
      <c r="B106" s="149"/>
      <c r="C106" s="145" t="s">
        <v>276</v>
      </c>
      <c r="D106" s="178" t="s">
        <v>124</v>
      </c>
      <c r="E106" s="2" t="s">
        <v>125</v>
      </c>
      <c r="F106" s="3"/>
      <c r="G106" s="3"/>
      <c r="H106" s="3"/>
      <c r="I106" s="3"/>
      <c r="J106" s="3"/>
      <c r="K106" s="3"/>
      <c r="L106" s="3"/>
      <c r="M106" s="3"/>
      <c r="N106" s="3"/>
      <c r="O106" s="14"/>
      <c r="P106" s="3">
        <v>124</v>
      </c>
      <c r="Q106" s="3"/>
      <c r="R106" s="3">
        <v>136</v>
      </c>
      <c r="S106" s="3"/>
      <c r="T106" s="3">
        <v>164</v>
      </c>
      <c r="U106" s="3"/>
      <c r="V106" s="3">
        <v>137</v>
      </c>
      <c r="W106" s="3"/>
      <c r="X106" s="3">
        <v>157</v>
      </c>
      <c r="Y106" s="3"/>
      <c r="Z106" s="3">
        <v>164</v>
      </c>
      <c r="AA106" s="3"/>
      <c r="AB106" s="34"/>
      <c r="AC106" s="14">
        <f>P106+Q106+R106+S106+T106+U106+V106+W106+X106+Y106+Z106+AA106+AB106</f>
        <v>882</v>
      </c>
      <c r="AD106" s="92">
        <f t="shared" ref="AD106:AD117" si="42">AVERAGE(P106,Q106,R106,S106,T106,U106,V106,W106,X106,Y106,Z106,AA106,AB106)</f>
        <v>147</v>
      </c>
      <c r="AE106" s="92">
        <v>1310</v>
      </c>
      <c r="AF106" s="92">
        <f t="shared" ref="AF106:AF117" si="43">COUNTIF(P106:AB106,"&gt;0")</f>
        <v>6</v>
      </c>
      <c r="AG106" s="92">
        <v>9</v>
      </c>
      <c r="AH106" s="92">
        <f t="shared" si="34"/>
        <v>15</v>
      </c>
      <c r="AI106" s="93">
        <f t="shared" ref="AI106:AI117" si="44">SUM(AC106,AE106)</f>
        <v>2192</v>
      </c>
      <c r="AJ106" s="96">
        <f t="shared" si="35"/>
        <v>146.13333333333333</v>
      </c>
    </row>
    <row r="107" spans="1:37" ht="17.399999999999999" x14ac:dyDescent="0.3">
      <c r="A107" s="70" t="s">
        <v>40</v>
      </c>
      <c r="B107" s="12"/>
      <c r="C107" s="144" t="s">
        <v>277</v>
      </c>
      <c r="D107" s="179"/>
      <c r="E107" s="4" t="s">
        <v>126</v>
      </c>
      <c r="F107" s="5"/>
      <c r="G107" s="5"/>
      <c r="H107" s="5"/>
      <c r="I107" s="5"/>
      <c r="J107" s="5"/>
      <c r="K107" s="5"/>
      <c r="L107" s="5"/>
      <c r="M107" s="5"/>
      <c r="N107" s="5"/>
      <c r="O107" s="15"/>
      <c r="P107" s="5">
        <v>176</v>
      </c>
      <c r="Q107" s="5">
        <v>182</v>
      </c>
      <c r="R107" s="5"/>
      <c r="S107" s="57">
        <v>203</v>
      </c>
      <c r="T107" s="5">
        <v>190</v>
      </c>
      <c r="U107" s="5"/>
      <c r="V107" s="5">
        <v>166</v>
      </c>
      <c r="W107" s="5"/>
      <c r="X107" s="5"/>
      <c r="Y107" s="5">
        <v>181</v>
      </c>
      <c r="Z107" s="5">
        <v>182</v>
      </c>
      <c r="AA107" s="5">
        <v>181</v>
      </c>
      <c r="AB107" s="35">
        <v>182</v>
      </c>
      <c r="AC107" s="15">
        <f t="shared" ref="AC107:AC114" si="45">P107+Q107+R107+S107+T107+U107+V107+W107+X107+Y107+Z107+AA107+AB107</f>
        <v>1643</v>
      </c>
      <c r="AD107" s="92">
        <f t="shared" si="42"/>
        <v>182.55555555555554</v>
      </c>
      <c r="AE107" s="92">
        <v>856</v>
      </c>
      <c r="AF107" s="92">
        <f t="shared" si="43"/>
        <v>9</v>
      </c>
      <c r="AG107" s="92">
        <v>5</v>
      </c>
      <c r="AH107" s="92">
        <f t="shared" si="34"/>
        <v>14</v>
      </c>
      <c r="AI107" s="93">
        <f t="shared" si="44"/>
        <v>2499</v>
      </c>
      <c r="AJ107" s="133">
        <f t="shared" si="35"/>
        <v>178.5</v>
      </c>
    </row>
    <row r="108" spans="1:37" ht="17.399999999999999" x14ac:dyDescent="0.3">
      <c r="A108" s="70" t="s">
        <v>41</v>
      </c>
      <c r="B108" s="12"/>
      <c r="C108" s="144" t="s">
        <v>278</v>
      </c>
      <c r="D108" s="179"/>
      <c r="E108" s="4" t="s">
        <v>127</v>
      </c>
      <c r="F108" s="5"/>
      <c r="G108" s="5"/>
      <c r="H108" s="5"/>
      <c r="I108" s="5"/>
      <c r="J108" s="5"/>
      <c r="K108" s="5"/>
      <c r="L108" s="5"/>
      <c r="M108" s="5"/>
      <c r="N108" s="5"/>
      <c r="O108" s="15"/>
      <c r="P108" s="5">
        <v>155</v>
      </c>
      <c r="Q108" s="5">
        <v>157</v>
      </c>
      <c r="R108" s="57">
        <v>202</v>
      </c>
      <c r="S108" s="5"/>
      <c r="T108" s="5">
        <v>155</v>
      </c>
      <c r="U108" s="5">
        <v>131</v>
      </c>
      <c r="V108" s="5"/>
      <c r="W108" s="5">
        <v>173</v>
      </c>
      <c r="X108" s="5">
        <v>142</v>
      </c>
      <c r="Y108" s="5">
        <v>151</v>
      </c>
      <c r="Z108" s="5"/>
      <c r="AA108" s="5">
        <v>165</v>
      </c>
      <c r="AB108" s="35">
        <v>186</v>
      </c>
      <c r="AC108" s="15">
        <f t="shared" si="45"/>
        <v>1617</v>
      </c>
      <c r="AD108" s="92">
        <f t="shared" si="42"/>
        <v>161.69999999999999</v>
      </c>
      <c r="AE108" s="92">
        <v>2043</v>
      </c>
      <c r="AF108" s="92">
        <f t="shared" si="43"/>
        <v>10</v>
      </c>
      <c r="AG108" s="92">
        <v>13</v>
      </c>
      <c r="AH108" s="92">
        <f t="shared" si="34"/>
        <v>23</v>
      </c>
      <c r="AI108" s="93">
        <f t="shared" si="44"/>
        <v>3660</v>
      </c>
      <c r="AJ108" s="96">
        <f t="shared" si="35"/>
        <v>159.13043478260869</v>
      </c>
    </row>
    <row r="109" spans="1:37" ht="17.399999999999999" x14ac:dyDescent="0.3">
      <c r="A109" s="70" t="s">
        <v>42</v>
      </c>
      <c r="B109" s="12"/>
      <c r="C109" s="144" t="s">
        <v>279</v>
      </c>
      <c r="D109" s="179"/>
      <c r="E109" s="4" t="s">
        <v>128</v>
      </c>
      <c r="F109" s="5"/>
      <c r="G109" s="5"/>
      <c r="H109" s="5"/>
      <c r="I109" s="5"/>
      <c r="J109" s="5"/>
      <c r="K109" s="5"/>
      <c r="L109" s="5"/>
      <c r="M109" s="5"/>
      <c r="N109" s="5"/>
      <c r="O109" s="15"/>
      <c r="P109" s="5"/>
      <c r="Q109" s="5"/>
      <c r="R109" s="5">
        <v>125</v>
      </c>
      <c r="S109" s="5">
        <v>171</v>
      </c>
      <c r="T109" s="5">
        <v>138</v>
      </c>
      <c r="U109" s="5">
        <v>167</v>
      </c>
      <c r="V109" s="5">
        <v>148</v>
      </c>
      <c r="W109" s="5"/>
      <c r="X109" s="5">
        <v>151</v>
      </c>
      <c r="Y109" s="5">
        <v>133</v>
      </c>
      <c r="Z109" s="5"/>
      <c r="AA109" s="5">
        <v>154</v>
      </c>
      <c r="AB109" s="35">
        <v>169</v>
      </c>
      <c r="AC109" s="15">
        <f t="shared" si="45"/>
        <v>1356</v>
      </c>
      <c r="AD109" s="92">
        <f t="shared" si="42"/>
        <v>150.66666666666666</v>
      </c>
      <c r="AE109" s="92">
        <v>1674</v>
      </c>
      <c r="AF109" s="92">
        <f t="shared" si="43"/>
        <v>9</v>
      </c>
      <c r="AG109" s="92">
        <v>11</v>
      </c>
      <c r="AH109" s="92">
        <f t="shared" si="34"/>
        <v>20</v>
      </c>
      <c r="AI109" s="93">
        <f t="shared" si="44"/>
        <v>3030</v>
      </c>
      <c r="AJ109" s="96">
        <f t="shared" si="35"/>
        <v>151.5</v>
      </c>
    </row>
    <row r="110" spans="1:37" ht="17.399999999999999" x14ac:dyDescent="0.3">
      <c r="A110" s="70" t="s">
        <v>43</v>
      </c>
      <c r="B110" s="12"/>
      <c r="C110" s="144" t="s">
        <v>280</v>
      </c>
      <c r="D110" s="179"/>
      <c r="E110" s="4" t="s">
        <v>129</v>
      </c>
      <c r="F110" s="5"/>
      <c r="G110" s="5"/>
      <c r="H110" s="5"/>
      <c r="I110" s="5"/>
      <c r="J110" s="5"/>
      <c r="K110" s="5"/>
      <c r="L110" s="5"/>
      <c r="M110" s="5"/>
      <c r="N110" s="5"/>
      <c r="O110" s="15"/>
      <c r="P110" s="5">
        <v>158</v>
      </c>
      <c r="Q110" s="5">
        <v>141</v>
      </c>
      <c r="R110" s="5"/>
      <c r="S110" s="5">
        <v>166</v>
      </c>
      <c r="T110" s="5"/>
      <c r="U110" s="5">
        <v>180</v>
      </c>
      <c r="V110" s="5"/>
      <c r="W110" s="5">
        <v>147</v>
      </c>
      <c r="X110" s="5"/>
      <c r="Y110" s="5">
        <v>167</v>
      </c>
      <c r="Z110" s="5">
        <v>165</v>
      </c>
      <c r="AA110" s="5">
        <v>153</v>
      </c>
      <c r="AB110" s="35">
        <v>174</v>
      </c>
      <c r="AC110" s="15">
        <f t="shared" si="45"/>
        <v>1451</v>
      </c>
      <c r="AD110" s="92">
        <f t="shared" si="42"/>
        <v>161.22222222222223</v>
      </c>
      <c r="AE110" s="92">
        <v>1618</v>
      </c>
      <c r="AF110" s="92">
        <f t="shared" si="43"/>
        <v>9</v>
      </c>
      <c r="AG110" s="92">
        <v>10</v>
      </c>
      <c r="AH110" s="92">
        <f t="shared" si="34"/>
        <v>19</v>
      </c>
      <c r="AI110" s="93">
        <f t="shared" si="44"/>
        <v>3069</v>
      </c>
      <c r="AJ110" s="96">
        <f t="shared" si="35"/>
        <v>161.52631578947367</v>
      </c>
    </row>
    <row r="111" spans="1:37" ht="17.399999999999999" x14ac:dyDescent="0.3">
      <c r="A111" s="70" t="s">
        <v>44</v>
      </c>
      <c r="B111" s="12"/>
      <c r="C111" s="144" t="s">
        <v>281</v>
      </c>
      <c r="D111" s="179"/>
      <c r="E111" s="4" t="s">
        <v>130</v>
      </c>
      <c r="F111" s="5"/>
      <c r="G111" s="5"/>
      <c r="H111" s="5"/>
      <c r="I111" s="5"/>
      <c r="J111" s="5"/>
      <c r="K111" s="5"/>
      <c r="L111" s="5"/>
      <c r="M111" s="5"/>
      <c r="N111" s="5"/>
      <c r="O111" s="17"/>
      <c r="P111" s="5"/>
      <c r="Q111" s="5">
        <v>169</v>
      </c>
      <c r="R111" s="5">
        <v>170</v>
      </c>
      <c r="S111" s="5">
        <v>175</v>
      </c>
      <c r="T111" s="5"/>
      <c r="U111" s="5">
        <v>168</v>
      </c>
      <c r="V111" s="5">
        <v>169</v>
      </c>
      <c r="W111" s="5"/>
      <c r="X111" s="5"/>
      <c r="Y111" s="5"/>
      <c r="Z111" s="5">
        <v>149</v>
      </c>
      <c r="AA111" s="5">
        <v>155</v>
      </c>
      <c r="AB111" s="35">
        <v>173</v>
      </c>
      <c r="AC111" s="15">
        <f t="shared" si="45"/>
        <v>1328</v>
      </c>
      <c r="AD111" s="92">
        <f t="shared" si="42"/>
        <v>166</v>
      </c>
      <c r="AE111" s="92">
        <v>475</v>
      </c>
      <c r="AF111" s="92">
        <f t="shared" si="43"/>
        <v>8</v>
      </c>
      <c r="AG111" s="92">
        <v>3</v>
      </c>
      <c r="AH111" s="92">
        <f t="shared" si="34"/>
        <v>11</v>
      </c>
      <c r="AI111" s="93">
        <f t="shared" si="44"/>
        <v>1803</v>
      </c>
      <c r="AJ111" s="131">
        <f t="shared" si="35"/>
        <v>163.90909090909091</v>
      </c>
    </row>
    <row r="112" spans="1:37" ht="17.399999999999999" x14ac:dyDescent="0.3">
      <c r="A112" s="70" t="s">
        <v>45</v>
      </c>
      <c r="B112" s="12"/>
      <c r="C112" s="144" t="s">
        <v>282</v>
      </c>
      <c r="D112" s="179"/>
      <c r="E112" s="4" t="s">
        <v>131</v>
      </c>
      <c r="F112" s="5"/>
      <c r="G112" s="5"/>
      <c r="H112" s="5"/>
      <c r="I112" s="5"/>
      <c r="J112" s="5"/>
      <c r="K112" s="5"/>
      <c r="L112" s="5"/>
      <c r="M112" s="5"/>
      <c r="N112" s="5"/>
      <c r="O112" s="17"/>
      <c r="P112" s="5">
        <v>174</v>
      </c>
      <c r="Q112" s="5">
        <v>166</v>
      </c>
      <c r="R112" s="57">
        <v>209</v>
      </c>
      <c r="S112" s="5">
        <v>150</v>
      </c>
      <c r="T112" s="5"/>
      <c r="U112" s="5">
        <v>157</v>
      </c>
      <c r="V112" s="5">
        <v>165</v>
      </c>
      <c r="W112" s="5">
        <v>156</v>
      </c>
      <c r="X112" s="5"/>
      <c r="Y112" s="5">
        <v>158</v>
      </c>
      <c r="Z112" s="5">
        <v>187</v>
      </c>
      <c r="AA112" s="5">
        <v>175</v>
      </c>
      <c r="AB112" s="35"/>
      <c r="AC112" s="15">
        <f t="shared" si="45"/>
        <v>1697</v>
      </c>
      <c r="AD112" s="92">
        <f t="shared" si="42"/>
        <v>169.7</v>
      </c>
      <c r="AE112" s="92">
        <v>1381</v>
      </c>
      <c r="AF112" s="92">
        <f t="shared" si="43"/>
        <v>10</v>
      </c>
      <c r="AG112" s="92">
        <v>8</v>
      </c>
      <c r="AH112" s="92">
        <f t="shared" si="34"/>
        <v>18</v>
      </c>
      <c r="AI112" s="93">
        <f t="shared" si="44"/>
        <v>3078</v>
      </c>
      <c r="AJ112" s="96">
        <f t="shared" si="35"/>
        <v>171</v>
      </c>
    </row>
    <row r="113" spans="1:37" ht="17.399999999999999" x14ac:dyDescent="0.3">
      <c r="A113" s="70" t="s">
        <v>46</v>
      </c>
      <c r="B113" s="12"/>
      <c r="C113" s="144" t="s">
        <v>283</v>
      </c>
      <c r="D113" s="179"/>
      <c r="E113" s="4" t="s">
        <v>132</v>
      </c>
      <c r="F113" s="5"/>
      <c r="G113" s="5"/>
      <c r="H113" s="5"/>
      <c r="I113" s="5"/>
      <c r="J113" s="5"/>
      <c r="K113" s="5"/>
      <c r="L113" s="5"/>
      <c r="M113" s="5"/>
      <c r="N113" s="5"/>
      <c r="O113" s="17"/>
      <c r="P113" s="5">
        <v>163</v>
      </c>
      <c r="Q113" s="5">
        <v>160</v>
      </c>
      <c r="R113" s="5">
        <v>175</v>
      </c>
      <c r="S113" s="5">
        <v>167</v>
      </c>
      <c r="T113" s="5">
        <v>162</v>
      </c>
      <c r="U113" s="5">
        <v>151</v>
      </c>
      <c r="V113" s="5">
        <v>160</v>
      </c>
      <c r="W113" s="5">
        <v>177</v>
      </c>
      <c r="X113" s="5">
        <v>158</v>
      </c>
      <c r="Y113" s="5">
        <v>185</v>
      </c>
      <c r="Z113" s="5">
        <v>187</v>
      </c>
      <c r="AA113" s="5"/>
      <c r="AB113" s="35">
        <v>190</v>
      </c>
      <c r="AC113" s="15">
        <f t="shared" si="45"/>
        <v>2035</v>
      </c>
      <c r="AD113" s="92">
        <f t="shared" si="42"/>
        <v>169.58333333333334</v>
      </c>
      <c r="AE113" s="92">
        <v>1735</v>
      </c>
      <c r="AF113" s="92">
        <f t="shared" si="43"/>
        <v>12</v>
      </c>
      <c r="AG113" s="92">
        <v>10</v>
      </c>
      <c r="AH113" s="92">
        <f t="shared" si="34"/>
        <v>22</v>
      </c>
      <c r="AI113" s="93">
        <f t="shared" si="44"/>
        <v>3770</v>
      </c>
      <c r="AJ113" s="96">
        <f t="shared" si="35"/>
        <v>171.36363636363637</v>
      </c>
    </row>
    <row r="114" spans="1:37" ht="17.399999999999999" x14ac:dyDescent="0.3">
      <c r="A114" s="70" t="s">
        <v>47</v>
      </c>
      <c r="B114" s="12"/>
      <c r="C114" s="144" t="s">
        <v>284</v>
      </c>
      <c r="D114" s="179"/>
      <c r="E114" s="4" t="s">
        <v>133</v>
      </c>
      <c r="F114" s="5"/>
      <c r="G114" s="5"/>
      <c r="H114" s="5"/>
      <c r="I114" s="5"/>
      <c r="J114" s="5"/>
      <c r="K114" s="5"/>
      <c r="L114" s="5"/>
      <c r="M114" s="5"/>
      <c r="N114" s="5"/>
      <c r="O114" s="17"/>
      <c r="P114" s="5"/>
      <c r="Q114" s="5"/>
      <c r="R114" s="5"/>
      <c r="S114" s="5"/>
      <c r="T114" s="5"/>
      <c r="U114" s="5"/>
      <c r="V114" s="5"/>
      <c r="W114" s="5">
        <v>139</v>
      </c>
      <c r="X114" s="5"/>
      <c r="Y114" s="5"/>
      <c r="Z114" s="5"/>
      <c r="AA114" s="5"/>
      <c r="AB114" s="35"/>
      <c r="AC114" s="15">
        <f t="shared" si="45"/>
        <v>139</v>
      </c>
      <c r="AD114" s="92">
        <f t="shared" si="42"/>
        <v>139</v>
      </c>
      <c r="AE114" s="92">
        <v>423</v>
      </c>
      <c r="AF114" s="92">
        <f t="shared" si="43"/>
        <v>1</v>
      </c>
      <c r="AG114" s="92">
        <v>3</v>
      </c>
      <c r="AH114" s="92">
        <f t="shared" si="34"/>
        <v>4</v>
      </c>
      <c r="AI114" s="93">
        <f t="shared" si="44"/>
        <v>562</v>
      </c>
      <c r="AJ114" s="96">
        <f t="shared" si="35"/>
        <v>140.5</v>
      </c>
    </row>
    <row r="115" spans="1:37" ht="17.399999999999999" x14ac:dyDescent="0.3">
      <c r="A115" s="70" t="s">
        <v>48</v>
      </c>
      <c r="B115" s="12"/>
      <c r="C115" s="144" t="s">
        <v>285</v>
      </c>
      <c r="D115" s="179"/>
      <c r="E115" s="8" t="s">
        <v>134</v>
      </c>
      <c r="F115" s="5"/>
      <c r="G115" s="5"/>
      <c r="H115" s="5"/>
      <c r="I115" s="5"/>
      <c r="J115" s="5"/>
      <c r="K115" s="5"/>
      <c r="L115" s="5"/>
      <c r="M115" s="5"/>
      <c r="N115" s="5"/>
      <c r="O115" s="17"/>
      <c r="P115" s="5"/>
      <c r="Q115" s="5"/>
      <c r="R115" s="5"/>
      <c r="S115" s="5"/>
      <c r="T115" s="5"/>
      <c r="U115" s="5"/>
      <c r="V115" s="5"/>
      <c r="W115" s="5"/>
      <c r="X115" s="5">
        <v>128</v>
      </c>
      <c r="Y115" s="5"/>
      <c r="Z115" s="5"/>
      <c r="AA115" s="5"/>
      <c r="AB115" s="35"/>
      <c r="AC115" s="15">
        <f>P115+Q115+R115+S115+T115+U115+V115+W115+X115+Y115+Z115+AA115+AB115</f>
        <v>128</v>
      </c>
      <c r="AD115" s="92">
        <f t="shared" si="42"/>
        <v>128</v>
      </c>
      <c r="AE115" s="92">
        <v>638</v>
      </c>
      <c r="AF115" s="92">
        <f t="shared" si="43"/>
        <v>1</v>
      </c>
      <c r="AG115" s="92">
        <v>5</v>
      </c>
      <c r="AH115" s="92">
        <f t="shared" si="34"/>
        <v>6</v>
      </c>
      <c r="AI115" s="93">
        <f t="shared" si="44"/>
        <v>766</v>
      </c>
      <c r="AJ115" s="96">
        <f t="shared" si="35"/>
        <v>127.66666666666667</v>
      </c>
    </row>
    <row r="116" spans="1:37" ht="18" thickBot="1" x14ac:dyDescent="0.35">
      <c r="A116" s="71" t="s">
        <v>49</v>
      </c>
      <c r="B116" s="12"/>
      <c r="C116" s="146" t="s">
        <v>286</v>
      </c>
      <c r="D116" s="179"/>
      <c r="E116" s="8" t="s">
        <v>135</v>
      </c>
      <c r="F116" s="9"/>
      <c r="G116" s="9"/>
      <c r="H116" s="9"/>
      <c r="I116" s="9"/>
      <c r="J116" s="9"/>
      <c r="K116" s="9"/>
      <c r="L116" s="9"/>
      <c r="M116" s="9"/>
      <c r="N116" s="9"/>
      <c r="O116" s="17"/>
      <c r="P116" s="9"/>
      <c r="Q116" s="9"/>
      <c r="R116" s="9"/>
      <c r="S116" s="9"/>
      <c r="T116" s="9">
        <v>140</v>
      </c>
      <c r="U116" s="9"/>
      <c r="V116" s="9"/>
      <c r="W116" s="9">
        <v>152</v>
      </c>
      <c r="X116" s="9">
        <v>143</v>
      </c>
      <c r="Y116" s="9"/>
      <c r="Z116" s="9"/>
      <c r="AA116" s="9"/>
      <c r="AB116" s="36"/>
      <c r="AC116" s="15">
        <f>SUM(P116,Q116,R116,S116,T116,U116,V116,W116,X116,Y116,Z116,AA116,AB116)</f>
        <v>435</v>
      </c>
      <c r="AD116" s="92">
        <f t="shared" si="42"/>
        <v>145</v>
      </c>
      <c r="AE116" s="92">
        <v>0</v>
      </c>
      <c r="AF116" s="92">
        <f t="shared" si="43"/>
        <v>3</v>
      </c>
      <c r="AG116" s="92">
        <v>0</v>
      </c>
      <c r="AH116" s="92">
        <f t="shared" si="34"/>
        <v>3</v>
      </c>
      <c r="AI116" s="93">
        <f t="shared" si="44"/>
        <v>435</v>
      </c>
      <c r="AJ116" s="96">
        <f t="shared" si="35"/>
        <v>145</v>
      </c>
    </row>
    <row r="117" spans="1:37" ht="18" thickBot="1" x14ac:dyDescent="0.35">
      <c r="A117" s="71"/>
      <c r="B117" s="73"/>
      <c r="C117" s="146"/>
      <c r="D117" s="180"/>
      <c r="E117" s="6" t="s">
        <v>37</v>
      </c>
      <c r="F117" s="7"/>
      <c r="G117" s="7"/>
      <c r="H117" s="7"/>
      <c r="I117" s="7"/>
      <c r="J117" s="7"/>
      <c r="K117" s="7"/>
      <c r="L117" s="7"/>
      <c r="M117" s="7"/>
      <c r="N117" s="7"/>
      <c r="O117" s="16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103"/>
      <c r="AC117" s="16">
        <f>P117+Q117+R117+S117+T117+U117+V117+W117+X117+Y117+Z117+AA117+AB117</f>
        <v>0</v>
      </c>
      <c r="AD117" s="92" t="e">
        <f t="shared" si="42"/>
        <v>#DIV/0!</v>
      </c>
      <c r="AE117" s="92">
        <v>172</v>
      </c>
      <c r="AF117" s="92">
        <f t="shared" si="43"/>
        <v>0</v>
      </c>
      <c r="AG117" s="92">
        <v>1</v>
      </c>
      <c r="AH117" s="92">
        <f t="shared" si="34"/>
        <v>1</v>
      </c>
      <c r="AI117" s="95">
        <f t="shared" si="44"/>
        <v>172</v>
      </c>
      <c r="AJ117" s="96"/>
    </row>
    <row r="118" spans="1:37" ht="16.2" thickBot="1" x14ac:dyDescent="0.35">
      <c r="C118" s="22"/>
      <c r="D118" s="23"/>
      <c r="E118" s="82" t="s">
        <v>14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25"/>
      <c r="P118" s="83">
        <f t="shared" ref="P118:AB118" si="46">SUM(P106:P117)</f>
        <v>950</v>
      </c>
      <c r="Q118" s="83">
        <f t="shared" si="46"/>
        <v>975</v>
      </c>
      <c r="R118" s="83">
        <f t="shared" si="46"/>
        <v>1017</v>
      </c>
      <c r="S118" s="83">
        <f t="shared" si="46"/>
        <v>1032</v>
      </c>
      <c r="T118" s="83">
        <f t="shared" si="46"/>
        <v>949</v>
      </c>
      <c r="U118" s="83">
        <f t="shared" si="46"/>
        <v>954</v>
      </c>
      <c r="V118" s="83">
        <f t="shared" si="46"/>
        <v>945</v>
      </c>
      <c r="W118" s="83">
        <f t="shared" si="46"/>
        <v>944</v>
      </c>
      <c r="X118" s="83">
        <f t="shared" si="46"/>
        <v>879</v>
      </c>
      <c r="Y118" s="83">
        <f t="shared" si="46"/>
        <v>975</v>
      </c>
      <c r="Z118" s="83">
        <f t="shared" si="46"/>
        <v>1034</v>
      </c>
      <c r="AA118" s="83">
        <f t="shared" si="46"/>
        <v>983</v>
      </c>
      <c r="AB118" s="83">
        <f t="shared" si="46"/>
        <v>1074</v>
      </c>
      <c r="AC118" s="84">
        <f>SUM(P118:AB118)</f>
        <v>12711</v>
      </c>
      <c r="AE118" s="80"/>
      <c r="AI118" s="97">
        <f>SUM(AI106:AI117)</f>
        <v>25036</v>
      </c>
      <c r="AK118" s="127">
        <f>MAX(AJ106:AJ117)</f>
        <v>178.5</v>
      </c>
    </row>
    <row r="119" spans="1:37" ht="16.2" thickBot="1" x14ac:dyDescent="0.3">
      <c r="AE119" s="44"/>
      <c r="AI119" s="91"/>
    </row>
    <row r="120" spans="1:37" ht="15.75" customHeight="1" x14ac:dyDescent="0.3">
      <c r="A120" s="69" t="s">
        <v>39</v>
      </c>
      <c r="B120" s="147"/>
      <c r="C120" s="145" t="s">
        <v>287</v>
      </c>
      <c r="D120" s="173" t="s">
        <v>136</v>
      </c>
      <c r="E120" s="2" t="s">
        <v>137</v>
      </c>
      <c r="F120" s="3"/>
      <c r="G120" s="3"/>
      <c r="H120" s="3"/>
      <c r="I120" s="3"/>
      <c r="J120" s="3"/>
      <c r="K120" s="3"/>
      <c r="L120" s="3"/>
      <c r="M120" s="3"/>
      <c r="N120" s="3"/>
      <c r="O120" s="14"/>
      <c r="P120" s="130">
        <v>172</v>
      </c>
      <c r="Q120" s="3"/>
      <c r="R120" s="3">
        <v>173</v>
      </c>
      <c r="S120" s="3">
        <v>177</v>
      </c>
      <c r="T120" s="3">
        <v>167</v>
      </c>
      <c r="U120" s="3"/>
      <c r="V120" s="42">
        <v>166</v>
      </c>
      <c r="W120" s="3">
        <v>174</v>
      </c>
      <c r="X120" s="3">
        <v>169</v>
      </c>
      <c r="Y120" s="3">
        <v>180</v>
      </c>
      <c r="Z120" s="3">
        <v>163</v>
      </c>
      <c r="AA120" s="3">
        <v>166</v>
      </c>
      <c r="AB120" s="34">
        <v>161</v>
      </c>
      <c r="AC120" s="14">
        <f>P120+Q120+R120+S120+T120+U120+V120+W120+X120+Y120+Z120+AA120+AB120</f>
        <v>1868</v>
      </c>
      <c r="AD120" s="92">
        <f t="shared" ref="AD120:AD132" si="47">AVERAGE(P120,Q120,R120,S120,T120,U120,V120,W120,X120,Y120,Z120,AA120,AB120)</f>
        <v>169.81818181818181</v>
      </c>
      <c r="AE120" s="94">
        <v>1380</v>
      </c>
      <c r="AF120" s="92">
        <f t="shared" ref="AF120:AF132" si="48">COUNTIF(P120:AB120,"&gt;0")</f>
        <v>11</v>
      </c>
      <c r="AG120" s="92">
        <v>9</v>
      </c>
      <c r="AH120" s="92">
        <f t="shared" si="34"/>
        <v>20</v>
      </c>
      <c r="AI120" s="93">
        <f t="shared" ref="AI120:AI132" si="49">SUM(AC120,AE120)</f>
        <v>3248</v>
      </c>
      <c r="AJ120" s="96">
        <f t="shared" si="35"/>
        <v>162.4</v>
      </c>
    </row>
    <row r="121" spans="1:37" ht="17.399999999999999" x14ac:dyDescent="0.3">
      <c r="A121" s="70" t="s">
        <v>40</v>
      </c>
      <c r="B121" s="148"/>
      <c r="C121" s="144" t="s">
        <v>288</v>
      </c>
      <c r="D121" s="174"/>
      <c r="E121" s="4" t="s">
        <v>67</v>
      </c>
      <c r="F121" s="5"/>
      <c r="G121" s="5"/>
      <c r="H121" s="5"/>
      <c r="I121" s="5"/>
      <c r="J121" s="5"/>
      <c r="K121" s="5"/>
      <c r="L121" s="5"/>
      <c r="M121" s="5"/>
      <c r="N121" s="5"/>
      <c r="O121" s="15"/>
      <c r="P121" s="5">
        <v>158</v>
      </c>
      <c r="Q121" s="5">
        <v>158</v>
      </c>
      <c r="R121" s="5">
        <v>186</v>
      </c>
      <c r="S121" s="5">
        <v>178</v>
      </c>
      <c r="T121" s="5">
        <v>186</v>
      </c>
      <c r="U121" s="5">
        <v>159</v>
      </c>
      <c r="V121" s="43">
        <v>183</v>
      </c>
      <c r="W121" s="5"/>
      <c r="X121" s="5"/>
      <c r="Y121" s="5">
        <v>163</v>
      </c>
      <c r="Z121" s="5">
        <v>164</v>
      </c>
      <c r="AA121" s="5">
        <v>153</v>
      </c>
      <c r="AB121" s="35">
        <v>171</v>
      </c>
      <c r="AC121" s="15">
        <f t="shared" ref="AC121:AC132" si="50">P121+Q121+R121+S121+T121+U121+V121+W121+X121+Y121+Z121+AA121+AB121</f>
        <v>1859</v>
      </c>
      <c r="AD121" s="92">
        <f t="shared" si="47"/>
        <v>169</v>
      </c>
      <c r="AE121" s="92">
        <v>1675</v>
      </c>
      <c r="AF121" s="92">
        <f t="shared" si="48"/>
        <v>11</v>
      </c>
      <c r="AG121" s="92">
        <v>10</v>
      </c>
      <c r="AH121" s="92">
        <f t="shared" si="34"/>
        <v>21</v>
      </c>
      <c r="AI121" s="93">
        <f t="shared" si="49"/>
        <v>3534</v>
      </c>
      <c r="AJ121" s="96">
        <f t="shared" si="35"/>
        <v>168.28571428571428</v>
      </c>
    </row>
    <row r="122" spans="1:37" ht="17.399999999999999" x14ac:dyDescent="0.3">
      <c r="A122" s="70" t="s">
        <v>41</v>
      </c>
      <c r="B122" s="148"/>
      <c r="C122" s="144" t="s">
        <v>289</v>
      </c>
      <c r="D122" s="174"/>
      <c r="E122" s="4" t="s">
        <v>138</v>
      </c>
      <c r="F122" s="5"/>
      <c r="G122" s="5"/>
      <c r="H122" s="5"/>
      <c r="I122" s="5"/>
      <c r="J122" s="5"/>
      <c r="K122" s="5"/>
      <c r="L122" s="5"/>
      <c r="M122" s="5"/>
      <c r="N122" s="5"/>
      <c r="O122" s="15"/>
      <c r="P122" s="5"/>
      <c r="Q122" s="5"/>
      <c r="R122" s="5">
        <v>134</v>
      </c>
      <c r="S122" s="5"/>
      <c r="T122" s="5"/>
      <c r="U122" s="5"/>
      <c r="V122" s="43">
        <v>116</v>
      </c>
      <c r="W122" s="5"/>
      <c r="X122" s="5"/>
      <c r="Y122" s="5"/>
      <c r="Z122" s="5">
        <v>175</v>
      </c>
      <c r="AA122" s="5"/>
      <c r="AB122" s="35"/>
      <c r="AC122" s="15">
        <f t="shared" si="50"/>
        <v>425</v>
      </c>
      <c r="AD122" s="92">
        <f t="shared" si="47"/>
        <v>141.66666666666666</v>
      </c>
      <c r="AE122" s="92">
        <v>524</v>
      </c>
      <c r="AF122" s="92">
        <f t="shared" si="48"/>
        <v>3</v>
      </c>
      <c r="AG122" s="92">
        <v>4</v>
      </c>
      <c r="AH122" s="92">
        <f t="shared" si="34"/>
        <v>7</v>
      </c>
      <c r="AI122" s="93">
        <f t="shared" si="49"/>
        <v>949</v>
      </c>
      <c r="AJ122" s="96">
        <f t="shared" si="35"/>
        <v>135.57142857142858</v>
      </c>
    </row>
    <row r="123" spans="1:37" ht="17.399999999999999" x14ac:dyDescent="0.3">
      <c r="A123" s="70" t="s">
        <v>42</v>
      </c>
      <c r="B123" s="148"/>
      <c r="C123" s="144" t="s">
        <v>290</v>
      </c>
      <c r="D123" s="174"/>
      <c r="E123" s="27" t="s">
        <v>139</v>
      </c>
      <c r="F123" s="5"/>
      <c r="G123" s="5"/>
      <c r="H123" s="5"/>
      <c r="I123" s="5"/>
      <c r="J123" s="5"/>
      <c r="K123" s="5"/>
      <c r="L123" s="5"/>
      <c r="M123" s="5"/>
      <c r="N123" s="5"/>
      <c r="O123" s="15"/>
      <c r="P123" s="5"/>
      <c r="Q123" s="5"/>
      <c r="R123" s="5">
        <v>156</v>
      </c>
      <c r="S123" s="5"/>
      <c r="T123" s="5">
        <v>132</v>
      </c>
      <c r="U123" s="5">
        <v>137</v>
      </c>
      <c r="V123" s="43">
        <v>136</v>
      </c>
      <c r="W123" s="5"/>
      <c r="X123" s="5">
        <v>129</v>
      </c>
      <c r="Y123" s="5"/>
      <c r="Z123" s="5"/>
      <c r="AA123" s="5"/>
      <c r="AB123" s="35"/>
      <c r="AC123" s="15">
        <f t="shared" si="50"/>
        <v>690</v>
      </c>
      <c r="AD123" s="92">
        <f t="shared" si="47"/>
        <v>138</v>
      </c>
      <c r="AE123" s="92">
        <v>549</v>
      </c>
      <c r="AF123" s="92">
        <f t="shared" si="48"/>
        <v>5</v>
      </c>
      <c r="AG123" s="92">
        <v>4</v>
      </c>
      <c r="AH123" s="92">
        <f t="shared" si="34"/>
        <v>9</v>
      </c>
      <c r="AI123" s="93">
        <f t="shared" si="49"/>
        <v>1239</v>
      </c>
      <c r="AJ123" s="96">
        <f t="shared" si="35"/>
        <v>137.66666666666666</v>
      </c>
    </row>
    <row r="124" spans="1:37" ht="17.399999999999999" x14ac:dyDescent="0.3">
      <c r="A124" s="70" t="s">
        <v>43</v>
      </c>
      <c r="B124" s="148"/>
      <c r="C124" s="144" t="s">
        <v>291</v>
      </c>
      <c r="D124" s="174"/>
      <c r="E124" s="4" t="s">
        <v>140</v>
      </c>
      <c r="F124" s="5"/>
      <c r="G124" s="5"/>
      <c r="H124" s="5"/>
      <c r="I124" s="5"/>
      <c r="J124" s="5"/>
      <c r="K124" s="5"/>
      <c r="L124" s="5"/>
      <c r="M124" s="5"/>
      <c r="N124" s="5"/>
      <c r="O124" s="15"/>
      <c r="P124" s="5">
        <v>151</v>
      </c>
      <c r="Q124" s="5">
        <v>151</v>
      </c>
      <c r="R124" s="5">
        <v>161</v>
      </c>
      <c r="S124" s="5">
        <v>147</v>
      </c>
      <c r="T124" s="5">
        <v>176</v>
      </c>
      <c r="U124" s="5">
        <v>187</v>
      </c>
      <c r="V124" s="43">
        <v>161</v>
      </c>
      <c r="W124" s="5">
        <v>174</v>
      </c>
      <c r="X124" s="5">
        <v>143</v>
      </c>
      <c r="Y124" s="5"/>
      <c r="Z124" s="5">
        <v>155</v>
      </c>
      <c r="AA124" s="5">
        <v>152</v>
      </c>
      <c r="AB124" s="35">
        <v>140</v>
      </c>
      <c r="AC124" s="15">
        <f t="shared" si="50"/>
        <v>1898</v>
      </c>
      <c r="AD124" s="92">
        <f t="shared" si="47"/>
        <v>158.16666666666666</v>
      </c>
      <c r="AE124" s="92">
        <v>1862</v>
      </c>
      <c r="AF124" s="92">
        <f t="shared" si="48"/>
        <v>12</v>
      </c>
      <c r="AG124" s="92">
        <v>12</v>
      </c>
      <c r="AH124" s="92">
        <f t="shared" si="34"/>
        <v>24</v>
      </c>
      <c r="AI124" s="93">
        <f t="shared" si="49"/>
        <v>3760</v>
      </c>
      <c r="AJ124" s="96">
        <f t="shared" si="35"/>
        <v>156.66666666666666</v>
      </c>
    </row>
    <row r="125" spans="1:37" ht="17.399999999999999" x14ac:dyDescent="0.3">
      <c r="A125" s="70" t="s">
        <v>44</v>
      </c>
      <c r="B125" s="148"/>
      <c r="C125" s="144" t="s">
        <v>292</v>
      </c>
      <c r="D125" s="174"/>
      <c r="E125" s="4" t="s">
        <v>103</v>
      </c>
      <c r="F125" s="5"/>
      <c r="G125" s="5"/>
      <c r="H125" s="5"/>
      <c r="I125" s="5"/>
      <c r="J125" s="5"/>
      <c r="K125" s="5"/>
      <c r="L125" s="5"/>
      <c r="M125" s="5"/>
      <c r="N125" s="5"/>
      <c r="O125" s="17"/>
      <c r="P125" s="5"/>
      <c r="Q125" s="5">
        <v>152</v>
      </c>
      <c r="R125" s="5"/>
      <c r="S125" s="5">
        <v>182</v>
      </c>
      <c r="T125" s="5"/>
      <c r="U125" s="5">
        <v>149</v>
      </c>
      <c r="V125" s="43"/>
      <c r="W125" s="5">
        <v>173</v>
      </c>
      <c r="X125" s="5"/>
      <c r="Y125" s="5">
        <v>176</v>
      </c>
      <c r="Z125" s="5"/>
      <c r="AA125" s="5">
        <v>183</v>
      </c>
      <c r="AB125" s="35">
        <v>178</v>
      </c>
      <c r="AC125" s="15">
        <f t="shared" si="50"/>
        <v>1193</v>
      </c>
      <c r="AD125" s="92">
        <f t="shared" si="47"/>
        <v>170.42857142857142</v>
      </c>
      <c r="AE125" s="94">
        <v>1746</v>
      </c>
      <c r="AF125" s="92">
        <f t="shared" si="48"/>
        <v>7</v>
      </c>
      <c r="AG125" s="92">
        <v>10</v>
      </c>
      <c r="AH125" s="92">
        <f t="shared" si="34"/>
        <v>17</v>
      </c>
      <c r="AI125" s="93">
        <f t="shared" si="49"/>
        <v>2939</v>
      </c>
      <c r="AJ125" s="96">
        <f t="shared" si="35"/>
        <v>172.88235294117646</v>
      </c>
    </row>
    <row r="126" spans="1:37" ht="17.399999999999999" x14ac:dyDescent="0.3">
      <c r="A126" s="70" t="s">
        <v>45</v>
      </c>
      <c r="B126" s="148"/>
      <c r="C126" s="144" t="s">
        <v>293</v>
      </c>
      <c r="D126" s="174"/>
      <c r="E126" s="4" t="s">
        <v>141</v>
      </c>
      <c r="F126" s="5"/>
      <c r="G126" s="5"/>
      <c r="H126" s="5"/>
      <c r="I126" s="5"/>
      <c r="J126" s="5"/>
      <c r="K126" s="5"/>
      <c r="L126" s="5"/>
      <c r="M126" s="5"/>
      <c r="N126" s="5"/>
      <c r="O126" s="17"/>
      <c r="P126" s="5"/>
      <c r="Q126" s="5"/>
      <c r="R126" s="5"/>
      <c r="S126" s="5"/>
      <c r="T126" s="5"/>
      <c r="U126" s="5"/>
      <c r="V126" s="43"/>
      <c r="W126" s="5"/>
      <c r="X126" s="5"/>
      <c r="Y126" s="5"/>
      <c r="Z126" s="5"/>
      <c r="AA126" s="5"/>
      <c r="AB126" s="35"/>
      <c r="AC126" s="15">
        <f t="shared" si="50"/>
        <v>0</v>
      </c>
      <c r="AD126" s="92" t="e">
        <f t="shared" si="47"/>
        <v>#DIV/0!</v>
      </c>
      <c r="AE126" s="92">
        <v>0</v>
      </c>
      <c r="AF126" s="92">
        <f t="shared" si="48"/>
        <v>0</v>
      </c>
      <c r="AG126" s="92">
        <v>0</v>
      </c>
      <c r="AH126" s="92">
        <f t="shared" si="34"/>
        <v>0</v>
      </c>
      <c r="AI126" s="93">
        <f t="shared" si="49"/>
        <v>0</v>
      </c>
      <c r="AJ126" s="96"/>
    </row>
    <row r="127" spans="1:37" ht="17.399999999999999" x14ac:dyDescent="0.3">
      <c r="A127" s="70" t="s">
        <v>46</v>
      </c>
      <c r="B127" s="148"/>
      <c r="C127" s="144" t="s">
        <v>294</v>
      </c>
      <c r="D127" s="174"/>
      <c r="E127" s="8" t="s">
        <v>142</v>
      </c>
      <c r="F127" s="9"/>
      <c r="G127" s="9"/>
      <c r="H127" s="9"/>
      <c r="I127" s="9"/>
      <c r="J127" s="9"/>
      <c r="K127" s="9"/>
      <c r="L127" s="9"/>
      <c r="M127" s="9"/>
      <c r="N127" s="9"/>
      <c r="O127" s="17"/>
      <c r="P127" s="9"/>
      <c r="Q127" s="9"/>
      <c r="R127" s="9"/>
      <c r="S127" s="9"/>
      <c r="T127" s="9"/>
      <c r="U127" s="9"/>
      <c r="V127" s="41"/>
      <c r="W127" s="9"/>
      <c r="X127" s="9"/>
      <c r="Y127" s="9">
        <v>122</v>
      </c>
      <c r="Z127" s="9">
        <v>114</v>
      </c>
      <c r="AA127" s="9"/>
      <c r="AB127" s="36">
        <v>114</v>
      </c>
      <c r="AC127" s="15">
        <f>P127+Q127+R127+S127+T127+U127+V127+W127+X127+Y127+Z127+AA127+AB127</f>
        <v>350</v>
      </c>
      <c r="AD127" s="92">
        <f t="shared" si="47"/>
        <v>116.66666666666667</v>
      </c>
      <c r="AE127" s="92">
        <v>113</v>
      </c>
      <c r="AF127" s="92">
        <f t="shared" si="48"/>
        <v>3</v>
      </c>
      <c r="AG127" s="92">
        <v>1</v>
      </c>
      <c r="AH127" s="92">
        <f t="shared" si="34"/>
        <v>4</v>
      </c>
      <c r="AI127" s="93">
        <f t="shared" si="49"/>
        <v>463</v>
      </c>
      <c r="AJ127" s="96">
        <f t="shared" si="35"/>
        <v>115.75</v>
      </c>
    </row>
    <row r="128" spans="1:37" ht="17.399999999999999" x14ac:dyDescent="0.3">
      <c r="A128" s="70" t="s">
        <v>47</v>
      </c>
      <c r="B128" s="148"/>
      <c r="C128" s="144" t="s">
        <v>295</v>
      </c>
      <c r="D128" s="174"/>
      <c r="E128" s="8" t="s">
        <v>143</v>
      </c>
      <c r="F128" s="9"/>
      <c r="G128" s="9"/>
      <c r="H128" s="9"/>
      <c r="I128" s="9"/>
      <c r="J128" s="9"/>
      <c r="K128" s="9"/>
      <c r="L128" s="9"/>
      <c r="M128" s="9"/>
      <c r="N128" s="9"/>
      <c r="O128" s="17"/>
      <c r="P128" s="9">
        <v>138</v>
      </c>
      <c r="Q128" s="9">
        <v>150</v>
      </c>
      <c r="R128" s="9"/>
      <c r="S128" s="9"/>
      <c r="T128" s="9"/>
      <c r="U128" s="9"/>
      <c r="V128" s="41"/>
      <c r="W128" s="9">
        <v>135</v>
      </c>
      <c r="X128" s="9">
        <v>134</v>
      </c>
      <c r="Y128" s="9"/>
      <c r="Z128" s="9"/>
      <c r="AA128" s="9"/>
      <c r="AB128" s="36"/>
      <c r="AC128" s="15">
        <f>P128+Q128+R128+S128+T128+U128+V128+W128+X128+Y128+Z128+AA128+AB128</f>
        <v>557</v>
      </c>
      <c r="AD128" s="92">
        <f t="shared" si="47"/>
        <v>139.25</v>
      </c>
      <c r="AE128" s="92">
        <v>1010</v>
      </c>
      <c r="AF128" s="92">
        <f t="shared" si="48"/>
        <v>4</v>
      </c>
      <c r="AG128" s="92">
        <v>7</v>
      </c>
      <c r="AH128" s="92">
        <f t="shared" si="34"/>
        <v>11</v>
      </c>
      <c r="AI128" s="93">
        <f t="shared" si="49"/>
        <v>1567</v>
      </c>
      <c r="AJ128" s="96">
        <f t="shared" si="35"/>
        <v>142.45454545454547</v>
      </c>
    </row>
    <row r="129" spans="1:37" ht="17.399999999999999" x14ac:dyDescent="0.3">
      <c r="A129" s="70" t="s">
        <v>48</v>
      </c>
      <c r="B129" s="148"/>
      <c r="C129" s="144" t="s">
        <v>296</v>
      </c>
      <c r="D129" s="174"/>
      <c r="E129" s="8" t="s">
        <v>144</v>
      </c>
      <c r="F129" s="9"/>
      <c r="G129" s="9"/>
      <c r="H129" s="9"/>
      <c r="I129" s="9"/>
      <c r="J129" s="9"/>
      <c r="K129" s="9"/>
      <c r="L129" s="9"/>
      <c r="M129" s="9"/>
      <c r="N129" s="9"/>
      <c r="O129" s="17"/>
      <c r="P129" s="9">
        <v>151</v>
      </c>
      <c r="Q129" s="9">
        <v>162</v>
      </c>
      <c r="R129" s="9">
        <v>146</v>
      </c>
      <c r="S129" s="9"/>
      <c r="T129" s="9">
        <v>174</v>
      </c>
      <c r="U129" s="9">
        <v>165</v>
      </c>
      <c r="V129" s="41">
        <v>167</v>
      </c>
      <c r="W129" s="9">
        <v>174</v>
      </c>
      <c r="X129" s="9">
        <v>165</v>
      </c>
      <c r="Y129" s="9">
        <v>178</v>
      </c>
      <c r="Z129" s="9">
        <v>156</v>
      </c>
      <c r="AA129" s="9">
        <v>171</v>
      </c>
      <c r="AB129" s="36"/>
      <c r="AC129" s="15">
        <f>P129+Q129+R129+S129+T129+U129+V129+W129+X129+Y129+Z129+AA129+AB129</f>
        <v>1809</v>
      </c>
      <c r="AD129" s="92">
        <f t="shared" si="47"/>
        <v>164.45454545454547</v>
      </c>
      <c r="AE129" s="92">
        <v>1781</v>
      </c>
      <c r="AF129" s="92">
        <f t="shared" si="48"/>
        <v>11</v>
      </c>
      <c r="AG129" s="92">
        <v>11</v>
      </c>
      <c r="AH129" s="92">
        <f t="shared" si="34"/>
        <v>22</v>
      </c>
      <c r="AI129" s="93">
        <f t="shared" si="49"/>
        <v>3590</v>
      </c>
      <c r="AJ129" s="96">
        <f t="shared" si="35"/>
        <v>163.18181818181819</v>
      </c>
    </row>
    <row r="130" spans="1:37" ht="17.399999999999999" x14ac:dyDescent="0.3">
      <c r="A130" s="70" t="s">
        <v>49</v>
      </c>
      <c r="B130" s="148"/>
      <c r="C130" s="144" t="s">
        <v>297</v>
      </c>
      <c r="D130" s="174"/>
      <c r="E130" s="8" t="s">
        <v>145</v>
      </c>
      <c r="F130" s="9"/>
      <c r="G130" s="9"/>
      <c r="H130" s="9"/>
      <c r="I130" s="9"/>
      <c r="J130" s="9"/>
      <c r="K130" s="9"/>
      <c r="L130" s="9"/>
      <c r="M130" s="9"/>
      <c r="N130" s="9"/>
      <c r="O130" s="17"/>
      <c r="P130" s="9">
        <v>153</v>
      </c>
      <c r="Q130" s="9">
        <v>173</v>
      </c>
      <c r="R130" s="9"/>
      <c r="S130" s="9">
        <v>143</v>
      </c>
      <c r="T130" s="9">
        <v>157</v>
      </c>
      <c r="U130" s="9">
        <v>159</v>
      </c>
      <c r="V130" s="41"/>
      <c r="W130" s="9">
        <v>171</v>
      </c>
      <c r="X130" s="9">
        <v>140</v>
      </c>
      <c r="Y130" s="9">
        <v>159</v>
      </c>
      <c r="Z130" s="9"/>
      <c r="AA130" s="9">
        <v>171</v>
      </c>
      <c r="AB130" s="36"/>
      <c r="AC130" s="15">
        <f t="shared" si="50"/>
        <v>1426</v>
      </c>
      <c r="AD130" s="92">
        <f t="shared" si="47"/>
        <v>158.44444444444446</v>
      </c>
      <c r="AE130" s="92">
        <v>1453</v>
      </c>
      <c r="AF130" s="92">
        <f t="shared" si="48"/>
        <v>9</v>
      </c>
      <c r="AG130" s="92">
        <v>9</v>
      </c>
      <c r="AH130" s="92">
        <f t="shared" si="34"/>
        <v>18</v>
      </c>
      <c r="AI130" s="93">
        <f t="shared" si="49"/>
        <v>2879</v>
      </c>
      <c r="AJ130" s="96">
        <f t="shared" si="35"/>
        <v>159.94444444444446</v>
      </c>
    </row>
    <row r="131" spans="1:37" ht="18" thickBot="1" x14ac:dyDescent="0.35">
      <c r="A131" s="71" t="s">
        <v>50</v>
      </c>
      <c r="B131" s="148"/>
      <c r="C131" s="146" t="s">
        <v>298</v>
      </c>
      <c r="D131" s="174"/>
      <c r="E131" s="8" t="s">
        <v>146</v>
      </c>
      <c r="F131" s="9"/>
      <c r="G131" s="9"/>
      <c r="H131" s="9"/>
      <c r="I131" s="9"/>
      <c r="J131" s="9"/>
      <c r="K131" s="9"/>
      <c r="L131" s="9"/>
      <c r="M131" s="9"/>
      <c r="N131" s="9"/>
      <c r="O131" s="17"/>
      <c r="P131" s="9"/>
      <c r="Q131" s="9"/>
      <c r="R131" s="9"/>
      <c r="S131" s="9">
        <v>155</v>
      </c>
      <c r="T131" s="9"/>
      <c r="U131" s="9"/>
      <c r="V131" s="41"/>
      <c r="W131" s="9"/>
      <c r="X131" s="9"/>
      <c r="Y131" s="9"/>
      <c r="Z131" s="9"/>
      <c r="AA131" s="9"/>
      <c r="AB131" s="36"/>
      <c r="AC131" s="15">
        <f t="shared" si="50"/>
        <v>155</v>
      </c>
      <c r="AD131" s="92">
        <f t="shared" si="47"/>
        <v>155</v>
      </c>
      <c r="AE131" s="92">
        <v>149</v>
      </c>
      <c r="AF131" s="92">
        <f t="shared" si="48"/>
        <v>1</v>
      </c>
      <c r="AG131" s="92">
        <v>1</v>
      </c>
      <c r="AH131" s="92">
        <f t="shared" si="34"/>
        <v>2</v>
      </c>
      <c r="AI131" s="93">
        <f t="shared" si="49"/>
        <v>304</v>
      </c>
      <c r="AJ131" s="96">
        <f t="shared" si="35"/>
        <v>152</v>
      </c>
    </row>
    <row r="132" spans="1:37" ht="18" thickBot="1" x14ac:dyDescent="0.35">
      <c r="A132" s="71"/>
      <c r="B132" s="73"/>
      <c r="C132" s="146"/>
      <c r="D132" s="175"/>
      <c r="E132" s="8" t="s">
        <v>37</v>
      </c>
      <c r="F132" s="9"/>
      <c r="G132" s="9"/>
      <c r="H132" s="9"/>
      <c r="I132" s="9"/>
      <c r="J132" s="9"/>
      <c r="K132" s="9"/>
      <c r="L132" s="9"/>
      <c r="M132" s="9"/>
      <c r="N132" s="9"/>
      <c r="O132" s="17"/>
      <c r="P132" s="9"/>
      <c r="Q132" s="9"/>
      <c r="R132" s="9"/>
      <c r="S132" s="9"/>
      <c r="T132" s="9"/>
      <c r="U132" s="9"/>
      <c r="V132" s="41"/>
      <c r="W132" s="9"/>
      <c r="X132" s="9"/>
      <c r="Y132" s="9"/>
      <c r="Z132" s="9"/>
      <c r="AA132" s="9"/>
      <c r="AB132" s="36"/>
      <c r="AC132" s="15">
        <f t="shared" si="50"/>
        <v>0</v>
      </c>
      <c r="AD132" s="92" t="e">
        <f t="shared" si="47"/>
        <v>#DIV/0!</v>
      </c>
      <c r="AE132" s="92">
        <v>0</v>
      </c>
      <c r="AF132" s="92">
        <f t="shared" si="48"/>
        <v>0</v>
      </c>
      <c r="AG132" s="92">
        <v>0</v>
      </c>
      <c r="AH132" s="92">
        <f t="shared" si="34"/>
        <v>0</v>
      </c>
      <c r="AI132" s="95">
        <f t="shared" si="49"/>
        <v>0</v>
      </c>
      <c r="AJ132" s="96"/>
    </row>
    <row r="133" spans="1:37" ht="16.2" thickBot="1" x14ac:dyDescent="0.35">
      <c r="C133" s="22"/>
      <c r="D133" s="23"/>
      <c r="E133" s="82" t="s">
        <v>14</v>
      </c>
      <c r="F133" s="24"/>
      <c r="G133" s="24"/>
      <c r="H133" s="24"/>
      <c r="I133" s="24"/>
      <c r="J133" s="24"/>
      <c r="K133" s="24"/>
      <c r="L133" s="24"/>
      <c r="M133" s="24"/>
      <c r="N133" s="24"/>
      <c r="O133" s="25"/>
      <c r="P133" s="83">
        <f t="shared" ref="P133:AB133" si="51">SUM(P120:P132)</f>
        <v>923</v>
      </c>
      <c r="Q133" s="83">
        <f t="shared" si="51"/>
        <v>946</v>
      </c>
      <c r="R133" s="83">
        <f t="shared" si="51"/>
        <v>956</v>
      </c>
      <c r="S133" s="83">
        <f t="shared" si="51"/>
        <v>982</v>
      </c>
      <c r="T133" s="83">
        <f t="shared" si="51"/>
        <v>992</v>
      </c>
      <c r="U133" s="83">
        <f t="shared" si="51"/>
        <v>956</v>
      </c>
      <c r="V133" s="83">
        <f t="shared" si="51"/>
        <v>929</v>
      </c>
      <c r="W133" s="83">
        <f t="shared" si="51"/>
        <v>1001</v>
      </c>
      <c r="X133" s="83">
        <f t="shared" si="51"/>
        <v>880</v>
      </c>
      <c r="Y133" s="83">
        <f t="shared" si="51"/>
        <v>978</v>
      </c>
      <c r="Z133" s="83">
        <f t="shared" si="51"/>
        <v>927</v>
      </c>
      <c r="AA133" s="83">
        <f t="shared" si="51"/>
        <v>996</v>
      </c>
      <c r="AB133" s="83">
        <f t="shared" si="51"/>
        <v>764</v>
      </c>
      <c r="AC133" s="84">
        <f>SUM(P133:AB133)</f>
        <v>12230</v>
      </c>
      <c r="AE133" s="80"/>
      <c r="AI133" s="97">
        <f>SUM(AI120:AI132)</f>
        <v>24472</v>
      </c>
      <c r="AK133" s="127">
        <f>MAX(AJ120:AJ132)</f>
        <v>172.88235294117646</v>
      </c>
    </row>
    <row r="134" spans="1:37" ht="16.2" thickBot="1" x14ac:dyDescent="0.35">
      <c r="C134" s="153"/>
      <c r="D134" s="46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8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50"/>
      <c r="AI134" s="91"/>
    </row>
    <row r="135" spans="1:37" ht="17.399999999999999" x14ac:dyDescent="0.3">
      <c r="A135" s="74" t="s">
        <v>39</v>
      </c>
      <c r="B135" s="147"/>
      <c r="C135" s="145" t="s">
        <v>299</v>
      </c>
      <c r="D135" s="168" t="s">
        <v>147</v>
      </c>
      <c r="E135" s="38" t="s">
        <v>148</v>
      </c>
      <c r="F135" s="39"/>
      <c r="G135" s="39"/>
      <c r="H135" s="39"/>
      <c r="I135" s="39"/>
      <c r="J135" s="39"/>
      <c r="K135" s="39"/>
      <c r="L135" s="39"/>
      <c r="M135" s="39"/>
      <c r="N135" s="39"/>
      <c r="O135" s="30"/>
      <c r="P135" s="39">
        <v>152</v>
      </c>
      <c r="Q135" s="39">
        <v>152</v>
      </c>
      <c r="R135" s="39">
        <v>162</v>
      </c>
      <c r="S135" s="39">
        <v>169</v>
      </c>
      <c r="T135" s="39">
        <v>159</v>
      </c>
      <c r="U135" s="39">
        <v>136</v>
      </c>
      <c r="V135" s="39">
        <v>152</v>
      </c>
      <c r="W135" s="39">
        <v>165</v>
      </c>
      <c r="X135" s="39">
        <v>128</v>
      </c>
      <c r="Y135" s="39">
        <v>133</v>
      </c>
      <c r="Z135" s="39"/>
      <c r="AA135" s="39">
        <v>167</v>
      </c>
      <c r="AB135" s="37">
        <v>136</v>
      </c>
      <c r="AC135" s="30">
        <f t="shared" ref="AC135:AC147" si="52">P135+Q135+R135+S135+T135+U135+V135+W135+X135+Y135+Z135+AA135+AB135</f>
        <v>1811</v>
      </c>
      <c r="AD135" s="92">
        <f t="shared" ref="AD135:AD147" si="53">AVERAGE(P135,Q135,R135,S135,T135,U135,V135,W135,X135,Y135,Z135,AA135,AB135)</f>
        <v>150.91666666666666</v>
      </c>
      <c r="AE135" s="92">
        <v>1331</v>
      </c>
      <c r="AF135" s="92">
        <f t="shared" ref="AF135:AF147" si="54">COUNTIF(P135:AB135,"&gt;0")</f>
        <v>12</v>
      </c>
      <c r="AG135" s="92">
        <v>9</v>
      </c>
      <c r="AH135" s="92">
        <f t="shared" si="34"/>
        <v>21</v>
      </c>
      <c r="AI135" s="93">
        <f t="shared" ref="AI135:AI147" si="55">SUM(AC135,AE135)</f>
        <v>3142</v>
      </c>
      <c r="AJ135" s="96">
        <f t="shared" si="35"/>
        <v>149.61904761904762</v>
      </c>
    </row>
    <row r="136" spans="1:37" ht="17.399999999999999" x14ac:dyDescent="0.3">
      <c r="A136" s="75" t="s">
        <v>40</v>
      </c>
      <c r="B136" s="148"/>
      <c r="C136" s="144" t="s">
        <v>300</v>
      </c>
      <c r="D136" s="168"/>
      <c r="E136" s="4" t="s">
        <v>149</v>
      </c>
      <c r="F136" s="5"/>
      <c r="G136" s="5"/>
      <c r="H136" s="5"/>
      <c r="I136" s="5"/>
      <c r="J136" s="5"/>
      <c r="K136" s="5"/>
      <c r="L136" s="5"/>
      <c r="M136" s="5"/>
      <c r="N136" s="5"/>
      <c r="O136" s="15"/>
      <c r="P136" s="5">
        <v>174</v>
      </c>
      <c r="Q136" s="5">
        <v>183</v>
      </c>
      <c r="R136" s="5">
        <v>194</v>
      </c>
      <c r="S136" s="5">
        <v>165</v>
      </c>
      <c r="T136" s="5"/>
      <c r="U136" s="5">
        <v>185</v>
      </c>
      <c r="V136" s="5">
        <v>156</v>
      </c>
      <c r="W136" s="5"/>
      <c r="X136" s="5">
        <v>192</v>
      </c>
      <c r="Y136" s="5">
        <v>171</v>
      </c>
      <c r="Z136" s="5">
        <v>179</v>
      </c>
      <c r="AA136" s="5">
        <v>177</v>
      </c>
      <c r="AB136" s="35">
        <v>172</v>
      </c>
      <c r="AC136" s="15">
        <f t="shared" si="52"/>
        <v>1948</v>
      </c>
      <c r="AD136" s="92">
        <f t="shared" si="53"/>
        <v>177.09090909090909</v>
      </c>
      <c r="AE136" s="92">
        <v>2003</v>
      </c>
      <c r="AF136" s="92">
        <f t="shared" si="54"/>
        <v>11</v>
      </c>
      <c r="AG136" s="92">
        <v>12</v>
      </c>
      <c r="AH136" s="92">
        <f t="shared" si="34"/>
        <v>23</v>
      </c>
      <c r="AI136" s="93">
        <f t="shared" si="55"/>
        <v>3951</v>
      </c>
      <c r="AJ136" s="131">
        <f t="shared" si="35"/>
        <v>171.78260869565219</v>
      </c>
    </row>
    <row r="137" spans="1:37" ht="17.399999999999999" x14ac:dyDescent="0.3">
      <c r="A137" s="75" t="s">
        <v>41</v>
      </c>
      <c r="B137" s="148"/>
      <c r="C137" s="144" t="s">
        <v>301</v>
      </c>
      <c r="D137" s="168"/>
      <c r="E137" s="4" t="s">
        <v>150</v>
      </c>
      <c r="F137" s="5"/>
      <c r="G137" s="5"/>
      <c r="H137" s="5"/>
      <c r="I137" s="5"/>
      <c r="J137" s="5"/>
      <c r="K137" s="5"/>
      <c r="L137" s="5"/>
      <c r="M137" s="5"/>
      <c r="N137" s="5"/>
      <c r="O137" s="15"/>
      <c r="P137" s="5">
        <v>157</v>
      </c>
      <c r="Q137" s="5"/>
      <c r="R137" s="5">
        <v>124</v>
      </c>
      <c r="S137" s="5">
        <v>157</v>
      </c>
      <c r="T137" s="5">
        <v>169</v>
      </c>
      <c r="U137" s="5">
        <v>150</v>
      </c>
      <c r="V137" s="5">
        <v>149</v>
      </c>
      <c r="W137" s="5">
        <v>159</v>
      </c>
      <c r="X137" s="5">
        <v>139</v>
      </c>
      <c r="Y137" s="5">
        <v>152</v>
      </c>
      <c r="Z137" s="5">
        <v>135</v>
      </c>
      <c r="AA137" s="5">
        <v>135</v>
      </c>
      <c r="AB137" s="35">
        <v>150</v>
      </c>
      <c r="AC137" s="15">
        <f t="shared" si="52"/>
        <v>1776</v>
      </c>
      <c r="AD137" s="92">
        <f t="shared" si="53"/>
        <v>148</v>
      </c>
      <c r="AE137" s="92">
        <v>1743</v>
      </c>
      <c r="AF137" s="92">
        <f t="shared" si="54"/>
        <v>12</v>
      </c>
      <c r="AG137" s="92">
        <v>12</v>
      </c>
      <c r="AH137" s="92">
        <f t="shared" si="34"/>
        <v>24</v>
      </c>
      <c r="AI137" s="93">
        <f t="shared" si="55"/>
        <v>3519</v>
      </c>
      <c r="AJ137" s="96">
        <f t="shared" si="35"/>
        <v>146.625</v>
      </c>
    </row>
    <row r="138" spans="1:37" ht="17.399999999999999" x14ac:dyDescent="0.3">
      <c r="A138" s="75" t="s">
        <v>42</v>
      </c>
      <c r="B138" s="148"/>
      <c r="C138" s="144" t="s">
        <v>302</v>
      </c>
      <c r="D138" s="168"/>
      <c r="E138" s="4" t="s">
        <v>151</v>
      </c>
      <c r="F138" s="5"/>
      <c r="G138" s="5"/>
      <c r="H138" s="5"/>
      <c r="I138" s="5"/>
      <c r="J138" s="5"/>
      <c r="K138" s="5"/>
      <c r="L138" s="5"/>
      <c r="M138" s="5"/>
      <c r="N138" s="5"/>
      <c r="O138" s="17"/>
      <c r="P138" s="5">
        <v>159</v>
      </c>
      <c r="Q138" s="5">
        <v>139</v>
      </c>
      <c r="R138" s="5">
        <v>144</v>
      </c>
      <c r="S138" s="5"/>
      <c r="T138" s="5">
        <v>163</v>
      </c>
      <c r="U138" s="5">
        <v>151</v>
      </c>
      <c r="V138" s="5"/>
      <c r="W138" s="5">
        <v>147</v>
      </c>
      <c r="X138" s="5">
        <v>144</v>
      </c>
      <c r="Y138" s="5">
        <v>151</v>
      </c>
      <c r="Z138" s="5">
        <v>145</v>
      </c>
      <c r="AA138" s="5"/>
      <c r="AB138" s="35">
        <v>151</v>
      </c>
      <c r="AC138" s="15">
        <f t="shared" si="52"/>
        <v>1494</v>
      </c>
      <c r="AD138" s="92">
        <f t="shared" si="53"/>
        <v>149.4</v>
      </c>
      <c r="AE138" s="94">
        <v>1837</v>
      </c>
      <c r="AF138" s="92">
        <f t="shared" si="54"/>
        <v>10</v>
      </c>
      <c r="AG138" s="92">
        <v>12</v>
      </c>
      <c r="AH138" s="92">
        <f t="shared" si="34"/>
        <v>22</v>
      </c>
      <c r="AI138" s="93">
        <f t="shared" si="55"/>
        <v>3331</v>
      </c>
      <c r="AJ138" s="96">
        <f t="shared" si="35"/>
        <v>151.40909090909091</v>
      </c>
    </row>
    <row r="139" spans="1:37" ht="17.399999999999999" x14ac:dyDescent="0.3">
      <c r="A139" s="75" t="s">
        <v>43</v>
      </c>
      <c r="B139" s="148"/>
      <c r="C139" s="144" t="s">
        <v>303</v>
      </c>
      <c r="D139" s="168"/>
      <c r="E139" s="4" t="s">
        <v>152</v>
      </c>
      <c r="F139" s="5"/>
      <c r="G139" s="5"/>
      <c r="H139" s="5"/>
      <c r="I139" s="5"/>
      <c r="J139" s="5"/>
      <c r="K139" s="5"/>
      <c r="L139" s="5"/>
      <c r="M139" s="5"/>
      <c r="N139" s="5"/>
      <c r="O139" s="17"/>
      <c r="P139" s="5"/>
      <c r="Q139" s="5">
        <v>148</v>
      </c>
      <c r="R139" s="5"/>
      <c r="S139" s="5">
        <v>144</v>
      </c>
      <c r="T139" s="5"/>
      <c r="U139" s="5"/>
      <c r="V139" s="5">
        <v>137</v>
      </c>
      <c r="W139" s="5">
        <v>140</v>
      </c>
      <c r="X139" s="5"/>
      <c r="Y139" s="5"/>
      <c r="Z139" s="5"/>
      <c r="AA139" s="5">
        <v>144</v>
      </c>
      <c r="AB139" s="35">
        <v>120</v>
      </c>
      <c r="AC139" s="15">
        <f t="shared" si="52"/>
        <v>833</v>
      </c>
      <c r="AD139" s="92">
        <f t="shared" si="53"/>
        <v>138.83333333333334</v>
      </c>
      <c r="AE139" s="92">
        <v>626</v>
      </c>
      <c r="AF139" s="92">
        <f t="shared" si="54"/>
        <v>6</v>
      </c>
      <c r="AG139" s="92">
        <v>4</v>
      </c>
      <c r="AH139" s="92">
        <f t="shared" si="34"/>
        <v>10</v>
      </c>
      <c r="AI139" s="93">
        <f t="shared" si="55"/>
        <v>1459</v>
      </c>
      <c r="AJ139" s="96">
        <f t="shared" si="35"/>
        <v>145.9</v>
      </c>
    </row>
    <row r="140" spans="1:37" ht="17.399999999999999" x14ac:dyDescent="0.3">
      <c r="A140" s="75" t="s">
        <v>44</v>
      </c>
      <c r="B140" s="148"/>
      <c r="C140" s="144" t="s">
        <v>304</v>
      </c>
      <c r="D140" s="168"/>
      <c r="E140" s="4" t="s">
        <v>153</v>
      </c>
      <c r="F140" s="5"/>
      <c r="G140" s="5"/>
      <c r="H140" s="5"/>
      <c r="I140" s="5"/>
      <c r="J140" s="5"/>
      <c r="K140" s="5"/>
      <c r="L140" s="5"/>
      <c r="M140" s="5"/>
      <c r="N140" s="5"/>
      <c r="O140" s="15"/>
      <c r="P140" s="5">
        <v>141</v>
      </c>
      <c r="Q140" s="5">
        <v>148</v>
      </c>
      <c r="R140" s="5">
        <v>131</v>
      </c>
      <c r="S140" s="5">
        <v>137</v>
      </c>
      <c r="T140" s="5">
        <v>148</v>
      </c>
      <c r="U140" s="5"/>
      <c r="V140" s="5">
        <v>143</v>
      </c>
      <c r="W140" s="5">
        <v>154</v>
      </c>
      <c r="X140" s="5">
        <v>144</v>
      </c>
      <c r="Y140" s="5">
        <v>138</v>
      </c>
      <c r="Z140" s="5">
        <v>145</v>
      </c>
      <c r="AA140" s="5">
        <v>128</v>
      </c>
      <c r="AB140" s="35"/>
      <c r="AC140" s="15">
        <f t="shared" si="52"/>
        <v>1557</v>
      </c>
      <c r="AD140" s="92">
        <f t="shared" si="53"/>
        <v>141.54545454545453</v>
      </c>
      <c r="AE140" s="92">
        <v>1585</v>
      </c>
      <c r="AF140" s="92">
        <f t="shared" si="54"/>
        <v>11</v>
      </c>
      <c r="AG140" s="92">
        <v>10</v>
      </c>
      <c r="AH140" s="92">
        <f t="shared" si="34"/>
        <v>21</v>
      </c>
      <c r="AI140" s="93">
        <f t="shared" si="55"/>
        <v>3142</v>
      </c>
      <c r="AJ140" s="96">
        <f t="shared" si="35"/>
        <v>149.61904761904762</v>
      </c>
    </row>
    <row r="141" spans="1:37" ht="17.399999999999999" x14ac:dyDescent="0.3">
      <c r="A141" s="75" t="s">
        <v>45</v>
      </c>
      <c r="B141" s="148"/>
      <c r="C141" s="144" t="s">
        <v>305</v>
      </c>
      <c r="D141" s="168"/>
      <c r="E141" s="38" t="s">
        <v>154</v>
      </c>
      <c r="F141" s="39"/>
      <c r="G141" s="39"/>
      <c r="H141" s="39"/>
      <c r="I141" s="39"/>
      <c r="J141" s="39"/>
      <c r="K141" s="39"/>
      <c r="L141" s="39"/>
      <c r="M141" s="39"/>
      <c r="N141" s="39"/>
      <c r="O141" s="30"/>
      <c r="P141" s="39">
        <v>153</v>
      </c>
      <c r="Q141" s="39">
        <v>166</v>
      </c>
      <c r="R141" s="39">
        <v>180</v>
      </c>
      <c r="S141" s="39">
        <v>175</v>
      </c>
      <c r="T141" s="39">
        <v>161</v>
      </c>
      <c r="U141" s="39">
        <v>179</v>
      </c>
      <c r="V141" s="39">
        <v>174</v>
      </c>
      <c r="W141" s="39">
        <v>180</v>
      </c>
      <c r="X141" s="39">
        <v>171</v>
      </c>
      <c r="Y141" s="39">
        <v>193</v>
      </c>
      <c r="Z141" s="39">
        <v>167</v>
      </c>
      <c r="AA141" s="39">
        <v>156</v>
      </c>
      <c r="AB141" s="37">
        <v>160</v>
      </c>
      <c r="AC141" s="15">
        <f t="shared" si="52"/>
        <v>2215</v>
      </c>
      <c r="AD141" s="92">
        <f t="shared" si="53"/>
        <v>170.38461538461539</v>
      </c>
      <c r="AE141" s="92">
        <v>1514</v>
      </c>
      <c r="AF141" s="92">
        <f t="shared" si="54"/>
        <v>13</v>
      </c>
      <c r="AG141" s="92">
        <v>9</v>
      </c>
      <c r="AH141" s="92">
        <f t="shared" si="34"/>
        <v>22</v>
      </c>
      <c r="AI141" s="93">
        <f t="shared" si="55"/>
        <v>3729</v>
      </c>
      <c r="AJ141" s="131">
        <f t="shared" si="35"/>
        <v>169.5</v>
      </c>
    </row>
    <row r="142" spans="1:37" ht="17.399999999999999" x14ac:dyDescent="0.3">
      <c r="A142" s="75" t="s">
        <v>46</v>
      </c>
      <c r="B142" s="148"/>
      <c r="C142" s="144" t="s">
        <v>306</v>
      </c>
      <c r="D142" s="168"/>
      <c r="E142" s="38" t="s">
        <v>155</v>
      </c>
      <c r="F142" s="39"/>
      <c r="G142" s="39"/>
      <c r="H142" s="39"/>
      <c r="I142" s="39"/>
      <c r="J142" s="39"/>
      <c r="K142" s="39"/>
      <c r="L142" s="39"/>
      <c r="M142" s="39"/>
      <c r="N142" s="39"/>
      <c r="O142" s="30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7"/>
      <c r="AC142" s="30">
        <f t="shared" si="52"/>
        <v>0</v>
      </c>
      <c r="AD142" s="92" t="e">
        <f t="shared" si="53"/>
        <v>#DIV/0!</v>
      </c>
      <c r="AE142" s="92">
        <v>0</v>
      </c>
      <c r="AF142" s="92">
        <f t="shared" si="54"/>
        <v>0</v>
      </c>
      <c r="AG142" s="92">
        <v>0</v>
      </c>
      <c r="AH142" s="92">
        <f t="shared" si="34"/>
        <v>0</v>
      </c>
      <c r="AI142" s="93">
        <f t="shared" si="55"/>
        <v>0</v>
      </c>
      <c r="AJ142" s="96"/>
    </row>
    <row r="143" spans="1:37" ht="17.399999999999999" x14ac:dyDescent="0.3">
      <c r="A143" s="75" t="s">
        <v>47</v>
      </c>
      <c r="B143" s="148"/>
      <c r="C143" s="144" t="s">
        <v>307</v>
      </c>
      <c r="D143" s="168"/>
      <c r="E143" s="4" t="s">
        <v>156</v>
      </c>
      <c r="F143" s="5"/>
      <c r="G143" s="5"/>
      <c r="H143" s="5"/>
      <c r="I143" s="5"/>
      <c r="J143" s="5"/>
      <c r="K143" s="5"/>
      <c r="L143" s="5"/>
      <c r="M143" s="5"/>
      <c r="N143" s="5"/>
      <c r="O143" s="15"/>
      <c r="P143" s="5"/>
      <c r="Q143" s="5"/>
      <c r="R143" s="5"/>
      <c r="S143" s="5"/>
      <c r="T143" s="5">
        <v>145</v>
      </c>
      <c r="U143" s="5">
        <v>127</v>
      </c>
      <c r="V143" s="5"/>
      <c r="W143" s="5"/>
      <c r="X143" s="5"/>
      <c r="Y143" s="5"/>
      <c r="Z143" s="5">
        <v>146</v>
      </c>
      <c r="AA143" s="5"/>
      <c r="AB143" s="35"/>
      <c r="AC143" s="15">
        <f t="shared" si="52"/>
        <v>418</v>
      </c>
      <c r="AD143" s="92">
        <f t="shared" si="53"/>
        <v>139.33333333333334</v>
      </c>
      <c r="AE143" s="92">
        <v>1314</v>
      </c>
      <c r="AF143" s="92">
        <f t="shared" si="54"/>
        <v>3</v>
      </c>
      <c r="AG143" s="92">
        <v>10</v>
      </c>
      <c r="AH143" s="92">
        <f t="shared" si="34"/>
        <v>13</v>
      </c>
      <c r="AI143" s="93">
        <f t="shared" si="55"/>
        <v>1732</v>
      </c>
      <c r="AJ143" s="96">
        <f t="shared" si="35"/>
        <v>133.23076923076923</v>
      </c>
    </row>
    <row r="144" spans="1:37" ht="17.399999999999999" x14ac:dyDescent="0.3">
      <c r="A144" s="75" t="s">
        <v>48</v>
      </c>
      <c r="B144" s="148"/>
      <c r="C144" s="144" t="s">
        <v>308</v>
      </c>
      <c r="D144" s="168"/>
      <c r="E144" s="8" t="s">
        <v>157</v>
      </c>
      <c r="F144" s="9"/>
      <c r="G144" s="9"/>
      <c r="H144" s="9"/>
      <c r="I144" s="9"/>
      <c r="J144" s="9"/>
      <c r="K144" s="9"/>
      <c r="L144" s="9"/>
      <c r="M144" s="9"/>
      <c r="N144" s="9"/>
      <c r="O144" s="17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36"/>
      <c r="AC144" s="15">
        <f t="shared" si="52"/>
        <v>0</v>
      </c>
      <c r="AD144" s="92" t="e">
        <f t="shared" si="53"/>
        <v>#DIV/0!</v>
      </c>
      <c r="AE144" s="92">
        <v>0</v>
      </c>
      <c r="AF144" s="92">
        <f t="shared" si="54"/>
        <v>0</v>
      </c>
      <c r="AG144" s="92">
        <v>0</v>
      </c>
      <c r="AH144" s="92">
        <f t="shared" si="34"/>
        <v>0</v>
      </c>
      <c r="AI144" s="93">
        <f t="shared" si="55"/>
        <v>0</v>
      </c>
      <c r="AJ144" s="96"/>
    </row>
    <row r="145" spans="1:37" ht="17.399999999999999" x14ac:dyDescent="0.3">
      <c r="A145" s="75" t="s">
        <v>49</v>
      </c>
      <c r="B145" s="148"/>
      <c r="C145" s="144" t="s">
        <v>309</v>
      </c>
      <c r="D145" s="168"/>
      <c r="E145" s="8" t="s">
        <v>158</v>
      </c>
      <c r="F145" s="9"/>
      <c r="G145" s="9"/>
      <c r="H145" s="9"/>
      <c r="I145" s="9"/>
      <c r="J145" s="9"/>
      <c r="K145" s="9"/>
      <c r="L145" s="9"/>
      <c r="M145" s="9"/>
      <c r="N145" s="9"/>
      <c r="O145" s="17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36"/>
      <c r="AC145" s="15">
        <f t="shared" si="52"/>
        <v>0</v>
      </c>
      <c r="AD145" s="92" t="e">
        <f t="shared" si="53"/>
        <v>#DIV/0!</v>
      </c>
      <c r="AE145" s="92">
        <v>0</v>
      </c>
      <c r="AF145" s="92">
        <f t="shared" si="54"/>
        <v>0</v>
      </c>
      <c r="AG145" s="92">
        <v>0</v>
      </c>
      <c r="AH145" s="92">
        <f t="shared" si="34"/>
        <v>0</v>
      </c>
      <c r="AI145" s="93">
        <f t="shared" si="55"/>
        <v>0</v>
      </c>
      <c r="AJ145" s="96"/>
    </row>
    <row r="146" spans="1:37" ht="18" thickBot="1" x14ac:dyDescent="0.35">
      <c r="A146" s="76" t="s">
        <v>50</v>
      </c>
      <c r="B146" s="148"/>
      <c r="C146" s="146" t="s">
        <v>310</v>
      </c>
      <c r="D146" s="168"/>
      <c r="E146" s="8" t="s">
        <v>159</v>
      </c>
      <c r="F146" s="9"/>
      <c r="G146" s="9"/>
      <c r="H146" s="9"/>
      <c r="I146" s="9"/>
      <c r="J146" s="9"/>
      <c r="K146" s="9"/>
      <c r="L146" s="9"/>
      <c r="M146" s="9"/>
      <c r="N146" s="9"/>
      <c r="O146" s="17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36"/>
      <c r="AC146" s="15">
        <f t="shared" si="52"/>
        <v>0</v>
      </c>
      <c r="AD146" s="92" t="e">
        <f t="shared" si="53"/>
        <v>#DIV/0!</v>
      </c>
      <c r="AE146" s="92">
        <v>0</v>
      </c>
      <c r="AF146" s="92">
        <f t="shared" si="54"/>
        <v>0</v>
      </c>
      <c r="AG146" s="92">
        <v>0</v>
      </c>
      <c r="AH146" s="92">
        <f t="shared" si="34"/>
        <v>0</v>
      </c>
      <c r="AI146" s="93">
        <f t="shared" si="55"/>
        <v>0</v>
      </c>
      <c r="AJ146" s="96"/>
    </row>
    <row r="147" spans="1:37" ht="18" thickBot="1" x14ac:dyDescent="0.35">
      <c r="A147" s="76"/>
      <c r="B147" s="73"/>
      <c r="C147" s="45"/>
      <c r="D147" s="169"/>
      <c r="E147" s="6" t="s">
        <v>37</v>
      </c>
      <c r="F147" s="7"/>
      <c r="G147" s="7"/>
      <c r="H147" s="7"/>
      <c r="I147" s="7"/>
      <c r="J147" s="7"/>
      <c r="K147" s="7"/>
      <c r="L147" s="7"/>
      <c r="M147" s="7"/>
      <c r="N147" s="7"/>
      <c r="O147" s="16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36"/>
      <c r="AC147" s="15">
        <f t="shared" si="52"/>
        <v>0</v>
      </c>
      <c r="AD147" s="92" t="e">
        <f t="shared" si="53"/>
        <v>#DIV/0!</v>
      </c>
      <c r="AE147" s="92">
        <v>0</v>
      </c>
      <c r="AF147" s="92">
        <f t="shared" si="54"/>
        <v>0</v>
      </c>
      <c r="AG147" s="92">
        <v>0</v>
      </c>
      <c r="AH147" s="92">
        <f t="shared" si="34"/>
        <v>0</v>
      </c>
      <c r="AI147" s="95">
        <f t="shared" si="55"/>
        <v>0</v>
      </c>
      <c r="AJ147" s="96"/>
    </row>
    <row r="148" spans="1:37" ht="16.2" thickBot="1" x14ac:dyDescent="0.35">
      <c r="C148" s="22"/>
      <c r="D148" s="23"/>
      <c r="E148" s="82" t="s">
        <v>14</v>
      </c>
      <c r="F148" s="24"/>
      <c r="G148" s="24"/>
      <c r="H148" s="24"/>
      <c r="I148" s="24"/>
      <c r="J148" s="24"/>
      <c r="K148" s="24"/>
      <c r="L148" s="24"/>
      <c r="M148" s="24"/>
      <c r="N148" s="24"/>
      <c r="O148" s="25"/>
      <c r="P148" s="83">
        <f t="shared" ref="P148:AA148" si="56">SUM(P135:P147)</f>
        <v>936</v>
      </c>
      <c r="Q148" s="83">
        <f t="shared" si="56"/>
        <v>936</v>
      </c>
      <c r="R148" s="83">
        <f t="shared" si="56"/>
        <v>935</v>
      </c>
      <c r="S148" s="83">
        <f t="shared" si="56"/>
        <v>947</v>
      </c>
      <c r="T148" s="83">
        <f t="shared" si="56"/>
        <v>945</v>
      </c>
      <c r="U148" s="83">
        <f t="shared" si="56"/>
        <v>928</v>
      </c>
      <c r="V148" s="83">
        <f t="shared" si="56"/>
        <v>911</v>
      </c>
      <c r="W148" s="83">
        <f t="shared" si="56"/>
        <v>945</v>
      </c>
      <c r="X148" s="83">
        <f t="shared" si="56"/>
        <v>918</v>
      </c>
      <c r="Y148" s="83">
        <f t="shared" si="56"/>
        <v>938</v>
      </c>
      <c r="Z148" s="83">
        <f t="shared" si="56"/>
        <v>917</v>
      </c>
      <c r="AA148" s="83">
        <f t="shared" si="56"/>
        <v>907</v>
      </c>
      <c r="AB148" s="83">
        <f>SUM(AB135:AB147)</f>
        <v>889</v>
      </c>
      <c r="AC148" s="84">
        <f>SUM(P148:AB148)</f>
        <v>12052</v>
      </c>
      <c r="AE148" s="80"/>
      <c r="AI148" s="97">
        <f>SUM(AI135:AI147)</f>
        <v>24005</v>
      </c>
      <c r="AK148" s="127">
        <f>MAX(AJ135:AJ147)</f>
        <v>171.78260869565219</v>
      </c>
    </row>
    <row r="149" spans="1:37" x14ac:dyDescent="0.3">
      <c r="C149" s="13"/>
      <c r="D149" s="10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8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31"/>
      <c r="AI149" s="91"/>
    </row>
    <row r="150" spans="1:37" ht="12.75" customHeight="1" x14ac:dyDescent="0.3">
      <c r="C150" s="13"/>
      <c r="D150" s="10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8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31"/>
      <c r="AI150" s="91"/>
    </row>
    <row r="151" spans="1:37" ht="36.75" customHeight="1" thickBot="1" x14ac:dyDescent="0.3">
      <c r="C151" s="13"/>
      <c r="D151" s="11"/>
      <c r="E151" s="12"/>
      <c r="F151" s="100" t="s">
        <v>0</v>
      </c>
      <c r="G151" s="100" t="s">
        <v>1</v>
      </c>
      <c r="H151" s="100" t="s">
        <v>2</v>
      </c>
      <c r="I151" s="100" t="s">
        <v>3</v>
      </c>
      <c r="J151" s="100" t="s">
        <v>4</v>
      </c>
      <c r="K151" s="100" t="s">
        <v>5</v>
      </c>
      <c r="L151" s="100" t="s">
        <v>6</v>
      </c>
      <c r="M151" s="100" t="s">
        <v>7</v>
      </c>
      <c r="N151" s="100" t="s">
        <v>8</v>
      </c>
      <c r="O151" s="13" t="s">
        <v>9</v>
      </c>
      <c r="P151" s="101" t="s">
        <v>15</v>
      </c>
      <c r="Q151" s="101" t="s">
        <v>16</v>
      </c>
      <c r="R151" s="101" t="s">
        <v>17</v>
      </c>
      <c r="S151" s="101" t="s">
        <v>18</v>
      </c>
      <c r="T151" s="101" t="s">
        <v>19</v>
      </c>
      <c r="U151" s="101" t="s">
        <v>20</v>
      </c>
      <c r="V151" s="101" t="s">
        <v>21</v>
      </c>
      <c r="W151" s="101" t="s">
        <v>22</v>
      </c>
      <c r="X151" s="101" t="s">
        <v>23</v>
      </c>
      <c r="Y151" s="101" t="s">
        <v>24</v>
      </c>
      <c r="Z151" s="101" t="s">
        <v>15</v>
      </c>
      <c r="AA151" s="101" t="s">
        <v>16</v>
      </c>
      <c r="AB151" s="101" t="s">
        <v>17</v>
      </c>
      <c r="AC151" s="102" t="s">
        <v>9</v>
      </c>
      <c r="AD151" s="89" t="s">
        <v>28</v>
      </c>
      <c r="AE151" s="90" t="s">
        <v>29</v>
      </c>
      <c r="AF151" s="90" t="s">
        <v>30</v>
      </c>
      <c r="AG151" s="90" t="s">
        <v>31</v>
      </c>
      <c r="AH151" s="90" t="s">
        <v>32</v>
      </c>
      <c r="AI151" s="90" t="s">
        <v>33</v>
      </c>
      <c r="AJ151" s="90" t="s">
        <v>34</v>
      </c>
      <c r="AK151" s="89" t="s">
        <v>35</v>
      </c>
    </row>
    <row r="152" spans="1:37" ht="17.399999999999999" x14ac:dyDescent="0.3">
      <c r="A152" s="69" t="s">
        <v>39</v>
      </c>
      <c r="B152" s="147"/>
      <c r="C152" s="145" t="s">
        <v>311</v>
      </c>
      <c r="D152" s="172" t="s">
        <v>160</v>
      </c>
      <c r="E152" s="2" t="s">
        <v>161</v>
      </c>
      <c r="F152" s="3"/>
      <c r="G152" s="3"/>
      <c r="H152" s="3"/>
      <c r="I152" s="3"/>
      <c r="J152" s="3"/>
      <c r="K152" s="3"/>
      <c r="L152" s="3"/>
      <c r="M152" s="3"/>
      <c r="N152" s="3"/>
      <c r="O152" s="14"/>
      <c r="P152" s="3"/>
      <c r="Q152" s="3">
        <v>144</v>
      </c>
      <c r="R152" s="3">
        <v>159</v>
      </c>
      <c r="S152" s="3">
        <v>166</v>
      </c>
      <c r="T152" s="3">
        <v>161</v>
      </c>
      <c r="U152" s="3">
        <v>178</v>
      </c>
      <c r="V152" s="3">
        <v>150</v>
      </c>
      <c r="W152" s="3">
        <v>150</v>
      </c>
      <c r="X152" s="3">
        <v>159</v>
      </c>
      <c r="Y152" s="3">
        <v>159</v>
      </c>
      <c r="Z152" s="42">
        <v>159</v>
      </c>
      <c r="AA152" s="3">
        <v>159</v>
      </c>
      <c r="AB152" s="34">
        <v>156</v>
      </c>
      <c r="AC152" s="14">
        <f>P152+Q152+R152+S152+T152+U152+V152+W152+X152+Y152+Z152+AA152+AB152</f>
        <v>1900</v>
      </c>
      <c r="AD152" s="92">
        <f t="shared" ref="AD152:AD164" si="57">AVERAGE(P152,Q152,R152,S152,T152,U152,V152,W152,X152,Y152,Z152,AA152,AB152)</f>
        <v>158.33333333333334</v>
      </c>
      <c r="AE152" s="92">
        <v>1837</v>
      </c>
      <c r="AF152" s="92">
        <f t="shared" ref="AF152:AF164" si="58">COUNTIF(P152:AB152,"&gt;0")</f>
        <v>12</v>
      </c>
      <c r="AG152" s="92">
        <v>12</v>
      </c>
      <c r="AH152" s="92">
        <f t="shared" ref="AH152:AH207" si="59">SUM(AF152,AG152)</f>
        <v>24</v>
      </c>
      <c r="AI152" s="93">
        <f t="shared" ref="AI152:AI164" si="60">SUM(AC152,AE152)</f>
        <v>3737</v>
      </c>
      <c r="AJ152" s="96">
        <f t="shared" ref="AJ152:AJ206" si="61">AI152/AH152</f>
        <v>155.70833333333334</v>
      </c>
    </row>
    <row r="153" spans="1:37" ht="17.399999999999999" x14ac:dyDescent="0.3">
      <c r="A153" s="70" t="s">
        <v>40</v>
      </c>
      <c r="B153" s="148"/>
      <c r="C153" s="144" t="s">
        <v>312</v>
      </c>
      <c r="D153" s="168"/>
      <c r="E153" s="4" t="s">
        <v>162</v>
      </c>
      <c r="F153" s="5"/>
      <c r="G153" s="5"/>
      <c r="H153" s="5"/>
      <c r="I153" s="5"/>
      <c r="J153" s="5"/>
      <c r="K153" s="5"/>
      <c r="L153" s="5"/>
      <c r="M153" s="5"/>
      <c r="N153" s="5"/>
      <c r="O153" s="15"/>
      <c r="P153" s="5">
        <v>175</v>
      </c>
      <c r="Q153" s="5">
        <v>192</v>
      </c>
      <c r="R153" s="5">
        <v>155</v>
      </c>
      <c r="S153" s="5">
        <v>194</v>
      </c>
      <c r="T153" s="5">
        <v>171</v>
      </c>
      <c r="U153" s="5">
        <v>192</v>
      </c>
      <c r="V153" s="5">
        <v>159</v>
      </c>
      <c r="W153" s="5">
        <v>180</v>
      </c>
      <c r="X153" s="5">
        <v>189</v>
      </c>
      <c r="Y153" s="5">
        <v>186</v>
      </c>
      <c r="Z153" s="43">
        <v>184</v>
      </c>
      <c r="AA153" s="5">
        <v>153</v>
      </c>
      <c r="AB153" s="35">
        <v>163</v>
      </c>
      <c r="AC153" s="15">
        <f t="shared" ref="AC153:AC164" si="62">P153+Q153+R153+S153+T153+U153+V153+W153+X153+Y153+Z153+AA153+AB153</f>
        <v>2293</v>
      </c>
      <c r="AD153" s="92">
        <f t="shared" si="57"/>
        <v>176.38461538461539</v>
      </c>
      <c r="AE153" s="92">
        <v>1697</v>
      </c>
      <c r="AF153" s="92">
        <f t="shared" si="58"/>
        <v>13</v>
      </c>
      <c r="AG153" s="92">
        <v>10</v>
      </c>
      <c r="AH153" s="92">
        <f t="shared" si="59"/>
        <v>23</v>
      </c>
      <c r="AI153" s="93">
        <f t="shared" si="60"/>
        <v>3990</v>
      </c>
      <c r="AJ153" s="96">
        <f t="shared" si="61"/>
        <v>173.47826086956522</v>
      </c>
    </row>
    <row r="154" spans="1:37" ht="17.399999999999999" x14ac:dyDescent="0.3">
      <c r="A154" s="70" t="s">
        <v>41</v>
      </c>
      <c r="B154" s="148"/>
      <c r="C154" s="144" t="s">
        <v>313</v>
      </c>
      <c r="D154" s="168"/>
      <c r="E154" s="4" t="s">
        <v>163</v>
      </c>
      <c r="F154" s="5"/>
      <c r="G154" s="5"/>
      <c r="H154" s="5"/>
      <c r="I154" s="5"/>
      <c r="J154" s="5"/>
      <c r="K154" s="5"/>
      <c r="L154" s="5"/>
      <c r="M154" s="5"/>
      <c r="N154" s="5"/>
      <c r="O154" s="15"/>
      <c r="P154" s="5">
        <v>133</v>
      </c>
      <c r="Q154" s="5">
        <v>134</v>
      </c>
      <c r="R154" s="5">
        <v>148</v>
      </c>
      <c r="S154" s="5">
        <v>135</v>
      </c>
      <c r="T154" s="5">
        <v>161</v>
      </c>
      <c r="U154" s="5">
        <v>131</v>
      </c>
      <c r="V154" s="5">
        <v>138</v>
      </c>
      <c r="W154" s="5">
        <v>145</v>
      </c>
      <c r="X154" s="5">
        <v>149</v>
      </c>
      <c r="Y154" s="5">
        <v>125</v>
      </c>
      <c r="Z154" s="43">
        <v>142</v>
      </c>
      <c r="AA154" s="5">
        <v>151</v>
      </c>
      <c r="AB154" s="35"/>
      <c r="AC154" s="15">
        <f t="shared" si="62"/>
        <v>1692</v>
      </c>
      <c r="AD154" s="92">
        <f t="shared" si="57"/>
        <v>141</v>
      </c>
      <c r="AE154" s="92">
        <v>1799</v>
      </c>
      <c r="AF154" s="92">
        <f t="shared" si="58"/>
        <v>12</v>
      </c>
      <c r="AG154" s="92">
        <v>13</v>
      </c>
      <c r="AH154" s="92">
        <f t="shared" si="59"/>
        <v>25</v>
      </c>
      <c r="AI154" s="93">
        <f t="shared" si="60"/>
        <v>3491</v>
      </c>
      <c r="AJ154" s="96">
        <f t="shared" si="61"/>
        <v>139.63999999999999</v>
      </c>
    </row>
    <row r="155" spans="1:37" ht="17.399999999999999" x14ac:dyDescent="0.3">
      <c r="A155" s="70" t="s">
        <v>42</v>
      </c>
      <c r="B155" s="148"/>
      <c r="C155" s="144" t="s">
        <v>314</v>
      </c>
      <c r="D155" s="168"/>
      <c r="E155" s="4" t="s">
        <v>164</v>
      </c>
      <c r="F155" s="5"/>
      <c r="G155" s="5"/>
      <c r="H155" s="5"/>
      <c r="I155" s="5"/>
      <c r="J155" s="5"/>
      <c r="K155" s="5"/>
      <c r="L155" s="5"/>
      <c r="M155" s="5"/>
      <c r="N155" s="5"/>
      <c r="O155" s="15"/>
      <c r="P155" s="5">
        <v>137</v>
      </c>
      <c r="Q155" s="5">
        <v>149</v>
      </c>
      <c r="R155" s="5">
        <v>151</v>
      </c>
      <c r="S155" s="5">
        <v>156</v>
      </c>
      <c r="T155" s="5">
        <v>157</v>
      </c>
      <c r="U155" s="5">
        <v>158</v>
      </c>
      <c r="V155" s="5">
        <v>168</v>
      </c>
      <c r="W155" s="5">
        <v>171</v>
      </c>
      <c r="X155" s="5">
        <v>179</v>
      </c>
      <c r="Y155" s="5">
        <v>164</v>
      </c>
      <c r="Z155" s="43">
        <v>156</v>
      </c>
      <c r="AA155" s="5">
        <v>169</v>
      </c>
      <c r="AB155" s="35">
        <v>160</v>
      </c>
      <c r="AC155" s="15">
        <f t="shared" si="62"/>
        <v>2075</v>
      </c>
      <c r="AD155" s="92">
        <f t="shared" si="57"/>
        <v>159.61538461538461</v>
      </c>
      <c r="AE155" s="92">
        <v>1212</v>
      </c>
      <c r="AF155" s="92">
        <f t="shared" si="58"/>
        <v>13</v>
      </c>
      <c r="AG155" s="92">
        <v>8</v>
      </c>
      <c r="AH155" s="92">
        <f t="shared" si="59"/>
        <v>21</v>
      </c>
      <c r="AI155" s="93">
        <f t="shared" si="60"/>
        <v>3287</v>
      </c>
      <c r="AJ155" s="96">
        <f t="shared" si="61"/>
        <v>156.52380952380952</v>
      </c>
    </row>
    <row r="156" spans="1:37" ht="17.399999999999999" x14ac:dyDescent="0.3">
      <c r="A156" s="70" t="s">
        <v>43</v>
      </c>
      <c r="B156" s="148"/>
      <c r="C156" s="144" t="s">
        <v>315</v>
      </c>
      <c r="D156" s="168"/>
      <c r="E156" s="4" t="s">
        <v>51</v>
      </c>
      <c r="F156" s="5"/>
      <c r="G156" s="5"/>
      <c r="H156" s="5"/>
      <c r="I156" s="5"/>
      <c r="J156" s="5"/>
      <c r="K156" s="5"/>
      <c r="L156" s="5"/>
      <c r="M156" s="5"/>
      <c r="N156" s="5"/>
      <c r="O156" s="15"/>
      <c r="P156" s="5">
        <v>129</v>
      </c>
      <c r="Q156" s="5"/>
      <c r="R156" s="5">
        <v>140</v>
      </c>
      <c r="S156" s="5"/>
      <c r="T156" s="5"/>
      <c r="U156" s="5"/>
      <c r="V156" s="5"/>
      <c r="W156" s="5"/>
      <c r="X156" s="5">
        <v>123</v>
      </c>
      <c r="Y156" s="5"/>
      <c r="Z156" s="43"/>
      <c r="AA156" s="5"/>
      <c r="AB156" s="35"/>
      <c r="AC156" s="15">
        <f t="shared" si="62"/>
        <v>392</v>
      </c>
      <c r="AD156" s="92">
        <f t="shared" si="57"/>
        <v>130.66666666666666</v>
      </c>
      <c r="AE156" s="92">
        <v>1259</v>
      </c>
      <c r="AF156" s="92">
        <f t="shared" si="58"/>
        <v>3</v>
      </c>
      <c r="AG156" s="92">
        <v>9</v>
      </c>
      <c r="AH156" s="92">
        <f t="shared" si="59"/>
        <v>12</v>
      </c>
      <c r="AI156" s="93">
        <f t="shared" si="60"/>
        <v>1651</v>
      </c>
      <c r="AJ156" s="96">
        <f t="shared" si="61"/>
        <v>137.58333333333334</v>
      </c>
    </row>
    <row r="157" spans="1:37" ht="17.399999999999999" x14ac:dyDescent="0.3">
      <c r="A157" s="70" t="s">
        <v>44</v>
      </c>
      <c r="B157" s="148"/>
      <c r="C157" s="144" t="s">
        <v>316</v>
      </c>
      <c r="D157" s="168"/>
      <c r="E157" s="4" t="s">
        <v>70</v>
      </c>
      <c r="F157" s="5"/>
      <c r="G157" s="5"/>
      <c r="H157" s="5"/>
      <c r="I157" s="5"/>
      <c r="J157" s="5"/>
      <c r="K157" s="5"/>
      <c r="L157" s="5"/>
      <c r="M157" s="5"/>
      <c r="N157" s="5"/>
      <c r="O157" s="15"/>
      <c r="P157" s="5">
        <v>154</v>
      </c>
      <c r="Q157" s="5">
        <v>148</v>
      </c>
      <c r="R157" s="5">
        <v>181</v>
      </c>
      <c r="S157" s="5">
        <v>142</v>
      </c>
      <c r="T157" s="5">
        <v>139</v>
      </c>
      <c r="U157" s="5">
        <v>156</v>
      </c>
      <c r="V157" s="5">
        <v>164</v>
      </c>
      <c r="W157" s="5">
        <v>161</v>
      </c>
      <c r="X157" s="5">
        <v>170</v>
      </c>
      <c r="Y157" s="5">
        <v>160</v>
      </c>
      <c r="Z157" s="43">
        <v>146</v>
      </c>
      <c r="AA157" s="5">
        <v>142</v>
      </c>
      <c r="AB157" s="35">
        <v>163</v>
      </c>
      <c r="AC157" s="15">
        <f t="shared" si="62"/>
        <v>2026</v>
      </c>
      <c r="AD157" s="92">
        <f t="shared" si="57"/>
        <v>155.84615384615384</v>
      </c>
      <c r="AE157" s="92">
        <v>1939</v>
      </c>
      <c r="AF157" s="92">
        <f t="shared" si="58"/>
        <v>13</v>
      </c>
      <c r="AG157" s="92">
        <v>12</v>
      </c>
      <c r="AH157" s="92">
        <f t="shared" si="59"/>
        <v>25</v>
      </c>
      <c r="AI157" s="93">
        <f t="shared" si="60"/>
        <v>3965</v>
      </c>
      <c r="AJ157" s="96">
        <f t="shared" si="61"/>
        <v>158.6</v>
      </c>
    </row>
    <row r="158" spans="1:37" ht="17.399999999999999" x14ac:dyDescent="0.3">
      <c r="A158" s="70" t="s">
        <v>45</v>
      </c>
      <c r="B158" s="148"/>
      <c r="C158" s="144" t="s">
        <v>317</v>
      </c>
      <c r="D158" s="168"/>
      <c r="E158" s="4" t="s">
        <v>165</v>
      </c>
      <c r="F158" s="5"/>
      <c r="G158" s="5"/>
      <c r="H158" s="5"/>
      <c r="I158" s="5"/>
      <c r="J158" s="5"/>
      <c r="K158" s="5"/>
      <c r="L158" s="5"/>
      <c r="M158" s="5"/>
      <c r="N158" s="5"/>
      <c r="O158" s="17"/>
      <c r="P158" s="5">
        <v>140</v>
      </c>
      <c r="Q158" s="5">
        <v>139</v>
      </c>
      <c r="R158" s="5"/>
      <c r="S158" s="5">
        <v>145</v>
      </c>
      <c r="T158" s="5"/>
      <c r="U158" s="5">
        <v>149</v>
      </c>
      <c r="V158" s="5">
        <v>144</v>
      </c>
      <c r="W158" s="5">
        <v>171</v>
      </c>
      <c r="X158" s="5"/>
      <c r="Y158" s="5">
        <v>151</v>
      </c>
      <c r="Z158" s="43">
        <v>152</v>
      </c>
      <c r="AA158" s="5"/>
      <c r="AB158" s="35">
        <v>125</v>
      </c>
      <c r="AC158" s="15">
        <f t="shared" si="62"/>
        <v>1316</v>
      </c>
      <c r="AD158" s="92">
        <f t="shared" si="57"/>
        <v>146.22222222222223</v>
      </c>
      <c r="AE158" s="92">
        <v>989</v>
      </c>
      <c r="AF158" s="92">
        <f t="shared" si="58"/>
        <v>9</v>
      </c>
      <c r="AG158" s="92">
        <v>7</v>
      </c>
      <c r="AH158" s="92">
        <f t="shared" si="59"/>
        <v>16</v>
      </c>
      <c r="AI158" s="93">
        <f t="shared" si="60"/>
        <v>2305</v>
      </c>
      <c r="AJ158" s="96">
        <f t="shared" si="61"/>
        <v>144.0625</v>
      </c>
    </row>
    <row r="159" spans="1:37" ht="17.399999999999999" x14ac:dyDescent="0.3">
      <c r="A159" s="70" t="s">
        <v>46</v>
      </c>
      <c r="B159" s="148"/>
      <c r="C159" s="144" t="s">
        <v>318</v>
      </c>
      <c r="D159" s="168"/>
      <c r="E159" s="4" t="s">
        <v>166</v>
      </c>
      <c r="F159" s="9"/>
      <c r="G159" s="9"/>
      <c r="H159" s="9"/>
      <c r="I159" s="9"/>
      <c r="J159" s="9"/>
      <c r="K159" s="9"/>
      <c r="L159" s="9"/>
      <c r="M159" s="9"/>
      <c r="N159" s="9"/>
      <c r="O159" s="17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41"/>
      <c r="AA159" s="9">
        <v>142</v>
      </c>
      <c r="AB159" s="36"/>
      <c r="AC159" s="15">
        <f t="shared" si="62"/>
        <v>142</v>
      </c>
      <c r="AD159" s="92">
        <f t="shared" si="57"/>
        <v>142</v>
      </c>
      <c r="AE159" s="105">
        <v>173</v>
      </c>
      <c r="AF159" s="92">
        <f t="shared" si="58"/>
        <v>1</v>
      </c>
      <c r="AG159" s="105">
        <v>1</v>
      </c>
      <c r="AH159" s="92">
        <f t="shared" si="59"/>
        <v>2</v>
      </c>
      <c r="AI159" s="93">
        <f t="shared" si="60"/>
        <v>315</v>
      </c>
      <c r="AJ159" s="96">
        <f t="shared" si="61"/>
        <v>157.5</v>
      </c>
    </row>
    <row r="160" spans="1:37" ht="17.399999999999999" x14ac:dyDescent="0.3">
      <c r="A160" s="70" t="s">
        <v>47</v>
      </c>
      <c r="B160" s="148"/>
      <c r="C160" s="144" t="s">
        <v>319</v>
      </c>
      <c r="D160" s="168"/>
      <c r="E160" s="4" t="s">
        <v>167</v>
      </c>
      <c r="F160" s="9"/>
      <c r="G160" s="9"/>
      <c r="H160" s="9"/>
      <c r="I160" s="9"/>
      <c r="J160" s="9"/>
      <c r="K160" s="9"/>
      <c r="L160" s="9"/>
      <c r="M160" s="9"/>
      <c r="N160" s="9"/>
      <c r="O160" s="17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41"/>
      <c r="AA160" s="9"/>
      <c r="AB160" s="36"/>
      <c r="AC160" s="15">
        <f t="shared" si="62"/>
        <v>0</v>
      </c>
      <c r="AD160" s="92" t="e">
        <f t="shared" si="57"/>
        <v>#DIV/0!</v>
      </c>
      <c r="AE160" s="105">
        <v>393</v>
      </c>
      <c r="AF160" s="92">
        <f t="shared" si="58"/>
        <v>0</v>
      </c>
      <c r="AG160" s="105">
        <v>3</v>
      </c>
      <c r="AH160" s="92">
        <f t="shared" si="59"/>
        <v>3</v>
      </c>
      <c r="AI160" s="93">
        <f t="shared" si="60"/>
        <v>393</v>
      </c>
      <c r="AJ160" s="96">
        <f t="shared" si="61"/>
        <v>131</v>
      </c>
    </row>
    <row r="161" spans="1:37" ht="17.399999999999999" x14ac:dyDescent="0.3">
      <c r="A161" s="70" t="s">
        <v>48</v>
      </c>
      <c r="B161" s="148"/>
      <c r="C161" s="144" t="s">
        <v>320</v>
      </c>
      <c r="D161" s="168"/>
      <c r="E161" s="4" t="s">
        <v>168</v>
      </c>
      <c r="F161" s="9"/>
      <c r="G161" s="9"/>
      <c r="H161" s="9"/>
      <c r="I161" s="9"/>
      <c r="J161" s="9"/>
      <c r="K161" s="9"/>
      <c r="L161" s="9"/>
      <c r="M161" s="9"/>
      <c r="N161" s="9"/>
      <c r="O161" s="17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41"/>
      <c r="AA161" s="9"/>
      <c r="AB161" s="36"/>
      <c r="AC161" s="15">
        <f t="shared" si="62"/>
        <v>0</v>
      </c>
      <c r="AD161" s="92" t="e">
        <f t="shared" si="57"/>
        <v>#DIV/0!</v>
      </c>
      <c r="AE161" s="105">
        <v>0</v>
      </c>
      <c r="AF161" s="92">
        <f t="shared" si="58"/>
        <v>0</v>
      </c>
      <c r="AG161" s="105">
        <v>0</v>
      </c>
      <c r="AH161" s="92">
        <f t="shared" si="59"/>
        <v>0</v>
      </c>
      <c r="AI161" s="93">
        <f t="shared" si="60"/>
        <v>0</v>
      </c>
      <c r="AJ161" s="96"/>
    </row>
    <row r="162" spans="1:37" ht="17.399999999999999" x14ac:dyDescent="0.3">
      <c r="A162" s="70" t="s">
        <v>49</v>
      </c>
      <c r="B162" s="148"/>
      <c r="C162" s="144" t="s">
        <v>321</v>
      </c>
      <c r="D162" s="168"/>
      <c r="E162" s="4" t="s">
        <v>169</v>
      </c>
      <c r="F162" s="9"/>
      <c r="G162" s="9"/>
      <c r="H162" s="9"/>
      <c r="I162" s="9"/>
      <c r="J162" s="9"/>
      <c r="K162" s="9"/>
      <c r="L162" s="9"/>
      <c r="M162" s="9"/>
      <c r="N162" s="9"/>
      <c r="O162" s="17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41"/>
      <c r="AA162" s="9"/>
      <c r="AB162" s="36"/>
      <c r="AC162" s="15">
        <f t="shared" si="62"/>
        <v>0</v>
      </c>
      <c r="AD162" s="92" t="e">
        <f t="shared" si="57"/>
        <v>#DIV/0!</v>
      </c>
      <c r="AE162" s="105">
        <v>0</v>
      </c>
      <c r="AF162" s="92">
        <f t="shared" si="58"/>
        <v>0</v>
      </c>
      <c r="AG162" s="105">
        <v>0</v>
      </c>
      <c r="AH162" s="92">
        <f t="shared" si="59"/>
        <v>0</v>
      </c>
      <c r="AI162" s="93">
        <f t="shared" si="60"/>
        <v>0</v>
      </c>
      <c r="AJ162" s="96"/>
    </row>
    <row r="163" spans="1:37" ht="18" thickBot="1" x14ac:dyDescent="0.35">
      <c r="A163" s="71" t="s">
        <v>50</v>
      </c>
      <c r="B163" s="148"/>
      <c r="C163" s="146" t="s">
        <v>322</v>
      </c>
      <c r="D163" s="168"/>
      <c r="E163" s="4" t="s">
        <v>170</v>
      </c>
      <c r="F163" s="9"/>
      <c r="G163" s="9"/>
      <c r="H163" s="9"/>
      <c r="I163" s="9"/>
      <c r="J163" s="9"/>
      <c r="K163" s="9"/>
      <c r="L163" s="9"/>
      <c r="M163" s="9"/>
      <c r="N163" s="9"/>
      <c r="O163" s="17"/>
      <c r="P163" s="9"/>
      <c r="Q163" s="9"/>
      <c r="R163" s="9"/>
      <c r="S163" s="9"/>
      <c r="T163" s="9">
        <v>135</v>
      </c>
      <c r="U163" s="9"/>
      <c r="V163" s="9"/>
      <c r="W163" s="9"/>
      <c r="X163" s="9"/>
      <c r="Y163" s="9"/>
      <c r="Z163" s="41"/>
      <c r="AA163" s="9"/>
      <c r="AB163" s="36"/>
      <c r="AC163" s="15">
        <f t="shared" si="62"/>
        <v>135</v>
      </c>
      <c r="AD163" s="92">
        <f t="shared" si="57"/>
        <v>135</v>
      </c>
      <c r="AE163" s="105">
        <v>253</v>
      </c>
      <c r="AF163" s="92">
        <f t="shared" si="58"/>
        <v>1</v>
      </c>
      <c r="AG163" s="105">
        <v>2</v>
      </c>
      <c r="AH163" s="92">
        <f t="shared" si="59"/>
        <v>3</v>
      </c>
      <c r="AI163" s="93">
        <f t="shared" si="60"/>
        <v>388</v>
      </c>
      <c r="AJ163" s="96">
        <f t="shared" si="61"/>
        <v>129.33333333333334</v>
      </c>
    </row>
    <row r="164" spans="1:37" ht="18" thickBot="1" x14ac:dyDescent="0.35">
      <c r="A164" s="70"/>
      <c r="B164" s="72"/>
      <c r="C164" s="146"/>
      <c r="D164" s="169"/>
      <c r="E164" s="8" t="s">
        <v>37</v>
      </c>
      <c r="F164" s="9"/>
      <c r="G164" s="9"/>
      <c r="H164" s="9"/>
      <c r="I164" s="9"/>
      <c r="J164" s="9"/>
      <c r="K164" s="9"/>
      <c r="L164" s="9"/>
      <c r="M164" s="9"/>
      <c r="N164" s="9"/>
      <c r="O164" s="17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41"/>
      <c r="AA164" s="9"/>
      <c r="AB164" s="36"/>
      <c r="AC164" s="17">
        <f t="shared" si="62"/>
        <v>0</v>
      </c>
      <c r="AD164" s="105" t="e">
        <f t="shared" si="57"/>
        <v>#DIV/0!</v>
      </c>
      <c r="AE164" s="105">
        <v>0</v>
      </c>
      <c r="AF164" s="105">
        <f t="shared" si="58"/>
        <v>0</v>
      </c>
      <c r="AG164" s="105">
        <v>0</v>
      </c>
      <c r="AH164" s="105">
        <f t="shared" si="59"/>
        <v>0</v>
      </c>
      <c r="AI164" s="95">
        <f t="shared" si="60"/>
        <v>0</v>
      </c>
      <c r="AJ164" s="112"/>
    </row>
    <row r="165" spans="1:37" ht="16.2" thickBot="1" x14ac:dyDescent="0.35">
      <c r="A165" s="116"/>
      <c r="B165" s="47"/>
      <c r="C165" s="145"/>
      <c r="D165" s="23"/>
      <c r="E165" s="82" t="s">
        <v>14</v>
      </c>
      <c r="F165" s="24"/>
      <c r="G165" s="24"/>
      <c r="H165" s="24"/>
      <c r="I165" s="24"/>
      <c r="J165" s="24"/>
      <c r="K165" s="24"/>
      <c r="L165" s="24"/>
      <c r="M165" s="24"/>
      <c r="N165" s="24"/>
      <c r="O165" s="25"/>
      <c r="P165" s="83">
        <f t="shared" ref="P165:AB165" si="63">SUM(P152:P164)</f>
        <v>868</v>
      </c>
      <c r="Q165" s="83">
        <f t="shared" si="63"/>
        <v>906</v>
      </c>
      <c r="R165" s="83">
        <f t="shared" si="63"/>
        <v>934</v>
      </c>
      <c r="S165" s="83">
        <f t="shared" si="63"/>
        <v>938</v>
      </c>
      <c r="T165" s="83">
        <f t="shared" si="63"/>
        <v>924</v>
      </c>
      <c r="U165" s="83">
        <f t="shared" si="63"/>
        <v>964</v>
      </c>
      <c r="V165" s="83">
        <f t="shared" si="63"/>
        <v>923</v>
      </c>
      <c r="W165" s="83">
        <f t="shared" si="63"/>
        <v>978</v>
      </c>
      <c r="X165" s="83">
        <f t="shared" si="63"/>
        <v>969</v>
      </c>
      <c r="Y165" s="83">
        <f t="shared" si="63"/>
        <v>945</v>
      </c>
      <c r="Z165" s="83">
        <f t="shared" si="63"/>
        <v>939</v>
      </c>
      <c r="AA165" s="83">
        <f t="shared" si="63"/>
        <v>916</v>
      </c>
      <c r="AB165" s="83">
        <f t="shared" si="63"/>
        <v>767</v>
      </c>
      <c r="AC165" s="84">
        <f>SUM(P165:AB165)</f>
        <v>11971</v>
      </c>
      <c r="AD165" s="47"/>
      <c r="AE165" s="117"/>
      <c r="AF165" s="47"/>
      <c r="AG165" s="47"/>
      <c r="AH165" s="47"/>
      <c r="AI165" s="97">
        <f>SUM(AI152:AI164)</f>
        <v>23522</v>
      </c>
      <c r="AJ165" s="47"/>
      <c r="AK165" s="129">
        <f>MAX(AJ152:AJ164)</f>
        <v>173.47826086956522</v>
      </c>
    </row>
    <row r="166" spans="1:37" ht="17.399999999999999" x14ac:dyDescent="0.3">
      <c r="A166" s="69" t="s">
        <v>39</v>
      </c>
      <c r="B166" s="148"/>
      <c r="C166" s="145" t="s">
        <v>323</v>
      </c>
      <c r="D166" s="168" t="s">
        <v>171</v>
      </c>
      <c r="E166" s="2" t="s">
        <v>172</v>
      </c>
      <c r="F166" s="39"/>
      <c r="G166" s="39"/>
      <c r="H166" s="39"/>
      <c r="I166" s="39"/>
      <c r="J166" s="39"/>
      <c r="K166" s="39"/>
      <c r="L166" s="39"/>
      <c r="M166" s="39"/>
      <c r="N166" s="39"/>
      <c r="O166" s="30"/>
      <c r="P166" s="39">
        <v>129</v>
      </c>
      <c r="Q166" s="39">
        <v>135</v>
      </c>
      <c r="R166" s="39">
        <v>136</v>
      </c>
      <c r="S166" s="39">
        <v>119</v>
      </c>
      <c r="T166" s="39">
        <v>149</v>
      </c>
      <c r="U166" s="39"/>
      <c r="V166" s="99">
        <v>157</v>
      </c>
      <c r="W166" s="39">
        <v>133</v>
      </c>
      <c r="X166" s="164">
        <v>106</v>
      </c>
      <c r="Y166" s="39">
        <v>120</v>
      </c>
      <c r="Z166" s="39">
        <v>149</v>
      </c>
      <c r="AA166" s="39"/>
      <c r="AB166" s="39">
        <v>109</v>
      </c>
      <c r="AC166" s="124">
        <f>SUM(P166,Q166,R166,S166,T166,U166,V166,W166,X166,Y166,Z166,AA166,AB166)</f>
        <v>1442</v>
      </c>
      <c r="AD166" s="113">
        <f t="shared" ref="AD166:AD178" si="64">AVERAGE(P166,Q166,R166,S166,T166,U166,V166,W166,X166,Y166,Z166,AA166,AB166)</f>
        <v>131.09090909090909</v>
      </c>
      <c r="AE166" s="114">
        <v>777</v>
      </c>
      <c r="AF166" s="113">
        <f t="shared" ref="AF166:AF178" si="65">COUNTIF(P166:AB166,"&gt;0")</f>
        <v>11</v>
      </c>
      <c r="AG166" s="113">
        <v>6</v>
      </c>
      <c r="AH166" s="113">
        <f t="shared" si="59"/>
        <v>17</v>
      </c>
      <c r="AI166" s="98">
        <f t="shared" ref="AI166:AI178" si="66">SUM(AC166,AE166)</f>
        <v>2219</v>
      </c>
      <c r="AJ166" s="115">
        <f t="shared" si="61"/>
        <v>130.52941176470588</v>
      </c>
    </row>
    <row r="167" spans="1:37" ht="17.399999999999999" x14ac:dyDescent="0.3">
      <c r="A167" s="70" t="s">
        <v>40</v>
      </c>
      <c r="B167" s="148"/>
      <c r="C167" s="144" t="s">
        <v>324</v>
      </c>
      <c r="D167" s="168"/>
      <c r="E167" s="4" t="s">
        <v>173</v>
      </c>
      <c r="F167" s="5"/>
      <c r="G167" s="5"/>
      <c r="H167" s="5"/>
      <c r="I167" s="5"/>
      <c r="J167" s="5"/>
      <c r="K167" s="5"/>
      <c r="L167" s="5"/>
      <c r="M167" s="5"/>
      <c r="N167" s="5"/>
      <c r="O167" s="15"/>
      <c r="P167" s="5">
        <v>160</v>
      </c>
      <c r="Q167" s="5"/>
      <c r="R167" s="5">
        <v>180</v>
      </c>
      <c r="S167" s="5">
        <v>155</v>
      </c>
      <c r="T167" s="5">
        <v>171</v>
      </c>
      <c r="U167" s="5">
        <v>155</v>
      </c>
      <c r="V167" s="43"/>
      <c r="W167" s="5"/>
      <c r="X167" s="5">
        <v>143</v>
      </c>
      <c r="Y167" s="5"/>
      <c r="Z167" s="5">
        <v>148</v>
      </c>
      <c r="AA167" s="5"/>
      <c r="AB167" s="5">
        <v>160</v>
      </c>
      <c r="AC167" s="60">
        <f t="shared" ref="AC167:AC178" si="67">SUM(P167,Q167,R167,S167,T167,U167,V167,W167,X167,Y167,Z167,AA167,AB167)</f>
        <v>1272</v>
      </c>
      <c r="AD167" s="92">
        <f t="shared" si="64"/>
        <v>159</v>
      </c>
      <c r="AE167" s="94">
        <v>1575</v>
      </c>
      <c r="AF167" s="92">
        <f t="shared" si="65"/>
        <v>8</v>
      </c>
      <c r="AG167" s="92">
        <v>10</v>
      </c>
      <c r="AH167" s="92">
        <f t="shared" si="59"/>
        <v>18</v>
      </c>
      <c r="AI167" s="93">
        <f t="shared" si="66"/>
        <v>2847</v>
      </c>
      <c r="AJ167" s="96">
        <f t="shared" si="61"/>
        <v>158.16666666666666</v>
      </c>
    </row>
    <row r="168" spans="1:37" ht="17.399999999999999" x14ac:dyDescent="0.3">
      <c r="A168" s="70" t="s">
        <v>41</v>
      </c>
      <c r="B168" s="148"/>
      <c r="C168" s="144" t="s">
        <v>325</v>
      </c>
      <c r="D168" s="168"/>
      <c r="E168" s="4" t="s">
        <v>174</v>
      </c>
      <c r="F168" s="5"/>
      <c r="G168" s="5"/>
      <c r="H168" s="5"/>
      <c r="I168" s="5"/>
      <c r="J168" s="5"/>
      <c r="K168" s="5"/>
      <c r="L168" s="5"/>
      <c r="M168" s="5"/>
      <c r="N168" s="5"/>
      <c r="O168" s="15"/>
      <c r="P168" s="5"/>
      <c r="Q168" s="5">
        <v>140</v>
      </c>
      <c r="R168" s="5">
        <v>127</v>
      </c>
      <c r="S168" s="5"/>
      <c r="T168" s="5"/>
      <c r="U168" s="88">
        <v>143</v>
      </c>
      <c r="V168" s="43">
        <v>149</v>
      </c>
      <c r="W168" s="5"/>
      <c r="X168" s="5"/>
      <c r="Y168" s="5">
        <v>161</v>
      </c>
      <c r="Z168" s="5"/>
      <c r="AA168" s="5"/>
      <c r="AB168" s="5"/>
      <c r="AC168" s="60">
        <f t="shared" si="67"/>
        <v>720</v>
      </c>
      <c r="AD168" s="92">
        <f t="shared" si="64"/>
        <v>144</v>
      </c>
      <c r="AE168" s="94">
        <v>1366</v>
      </c>
      <c r="AF168" s="92">
        <f t="shared" si="65"/>
        <v>5</v>
      </c>
      <c r="AG168" s="92">
        <v>10</v>
      </c>
      <c r="AH168" s="92">
        <f t="shared" si="59"/>
        <v>15</v>
      </c>
      <c r="AI168" s="93">
        <f t="shared" si="66"/>
        <v>2086</v>
      </c>
      <c r="AJ168" s="96">
        <f t="shared" si="61"/>
        <v>139.06666666666666</v>
      </c>
    </row>
    <row r="169" spans="1:37" ht="17.399999999999999" x14ac:dyDescent="0.3">
      <c r="A169" s="70" t="s">
        <v>42</v>
      </c>
      <c r="B169" s="148"/>
      <c r="C169" s="144" t="s">
        <v>326</v>
      </c>
      <c r="D169" s="168"/>
      <c r="E169" s="4" t="s">
        <v>175</v>
      </c>
      <c r="F169" s="5"/>
      <c r="G169" s="5"/>
      <c r="H169" s="5"/>
      <c r="I169" s="5"/>
      <c r="J169" s="5"/>
      <c r="K169" s="5"/>
      <c r="L169" s="5"/>
      <c r="M169" s="5"/>
      <c r="N169" s="5"/>
      <c r="O169" s="15"/>
      <c r="P169" s="5">
        <v>133</v>
      </c>
      <c r="Q169" s="5">
        <v>132</v>
      </c>
      <c r="R169" s="5"/>
      <c r="S169" s="5">
        <v>151</v>
      </c>
      <c r="T169" s="5">
        <v>137</v>
      </c>
      <c r="U169" s="5">
        <v>132</v>
      </c>
      <c r="V169" s="43"/>
      <c r="W169" s="5"/>
      <c r="X169" s="5">
        <v>128</v>
      </c>
      <c r="Y169" s="5"/>
      <c r="Z169" s="5">
        <v>142</v>
      </c>
      <c r="AA169" s="5">
        <v>156</v>
      </c>
      <c r="AB169" s="5"/>
      <c r="AC169" s="60">
        <f>SUM(P169,Q169,R169,S169,T169,U169,V169,W169,X169,Y169,Z169,AA169,AB169)</f>
        <v>1111</v>
      </c>
      <c r="AD169" s="92">
        <f>AVERAGE(P169,Q169,R169,S169,T169,U169,V169,W169,X169,Y169,Z169,AA169,AB169)</f>
        <v>138.875</v>
      </c>
      <c r="AE169" s="94">
        <v>779</v>
      </c>
      <c r="AF169" s="92">
        <f t="shared" si="65"/>
        <v>8</v>
      </c>
      <c r="AG169" s="92">
        <v>6</v>
      </c>
      <c r="AH169" s="92">
        <f t="shared" si="59"/>
        <v>14</v>
      </c>
      <c r="AI169" s="93">
        <f t="shared" si="66"/>
        <v>1890</v>
      </c>
      <c r="AJ169" s="96">
        <f t="shared" si="61"/>
        <v>135</v>
      </c>
    </row>
    <row r="170" spans="1:37" ht="17.399999999999999" x14ac:dyDescent="0.3">
      <c r="A170" s="70" t="s">
        <v>43</v>
      </c>
      <c r="B170" s="148"/>
      <c r="C170" s="144" t="s">
        <v>327</v>
      </c>
      <c r="D170" s="168"/>
      <c r="E170" s="4" t="s">
        <v>176</v>
      </c>
      <c r="F170" s="5"/>
      <c r="G170" s="5"/>
      <c r="H170" s="5"/>
      <c r="I170" s="5"/>
      <c r="J170" s="5"/>
      <c r="K170" s="5"/>
      <c r="L170" s="5"/>
      <c r="M170" s="5"/>
      <c r="N170" s="5"/>
      <c r="O170" s="15"/>
      <c r="P170" s="5">
        <v>178</v>
      </c>
      <c r="Q170" s="5">
        <v>153</v>
      </c>
      <c r="R170" s="5">
        <v>178</v>
      </c>
      <c r="S170" s="5"/>
      <c r="T170" s="5">
        <v>144</v>
      </c>
      <c r="U170" s="5"/>
      <c r="V170" s="43">
        <v>156</v>
      </c>
      <c r="W170" s="5">
        <v>144</v>
      </c>
      <c r="X170" s="5">
        <v>143</v>
      </c>
      <c r="Y170" s="5">
        <v>132</v>
      </c>
      <c r="Z170" s="5"/>
      <c r="AA170" s="5"/>
      <c r="AB170" s="35"/>
      <c r="AC170" s="60">
        <f t="shared" si="67"/>
        <v>1228</v>
      </c>
      <c r="AD170" s="92">
        <f t="shared" si="64"/>
        <v>153.5</v>
      </c>
      <c r="AE170" s="94">
        <v>1577</v>
      </c>
      <c r="AF170" s="92">
        <f t="shared" si="65"/>
        <v>8</v>
      </c>
      <c r="AG170" s="92">
        <v>10</v>
      </c>
      <c r="AH170" s="92">
        <f t="shared" si="59"/>
        <v>18</v>
      </c>
      <c r="AI170" s="93">
        <f t="shared" si="66"/>
        <v>2805</v>
      </c>
      <c r="AJ170" s="96">
        <f t="shared" si="61"/>
        <v>155.83333333333334</v>
      </c>
    </row>
    <row r="171" spans="1:37" ht="17.399999999999999" x14ac:dyDescent="0.3">
      <c r="A171" s="70" t="s">
        <v>44</v>
      </c>
      <c r="B171" s="148"/>
      <c r="C171" s="144" t="s">
        <v>328</v>
      </c>
      <c r="D171" s="168"/>
      <c r="E171" s="4" t="s">
        <v>177</v>
      </c>
      <c r="F171" s="5"/>
      <c r="G171" s="5"/>
      <c r="H171" s="5"/>
      <c r="I171" s="5"/>
      <c r="J171" s="5"/>
      <c r="K171" s="5"/>
      <c r="L171" s="5"/>
      <c r="M171" s="5"/>
      <c r="N171" s="5"/>
      <c r="O171" s="15"/>
      <c r="P171" s="5"/>
      <c r="Q171" s="5">
        <v>122</v>
      </c>
      <c r="R171" s="5"/>
      <c r="S171" s="5">
        <v>132</v>
      </c>
      <c r="T171" s="5"/>
      <c r="U171" s="5"/>
      <c r="V171" s="43">
        <v>154</v>
      </c>
      <c r="W171" s="5">
        <v>136</v>
      </c>
      <c r="X171" s="5"/>
      <c r="Y171" s="5"/>
      <c r="Z171" s="5">
        <v>120</v>
      </c>
      <c r="AA171" s="5">
        <v>165</v>
      </c>
      <c r="AB171" s="5"/>
      <c r="AC171" s="60">
        <f t="shared" si="67"/>
        <v>829</v>
      </c>
      <c r="AD171" s="92">
        <f t="shared" si="64"/>
        <v>138.16666666666666</v>
      </c>
      <c r="AE171" s="94">
        <v>1298</v>
      </c>
      <c r="AF171" s="92">
        <f t="shared" si="65"/>
        <v>6</v>
      </c>
      <c r="AG171" s="92">
        <v>10</v>
      </c>
      <c r="AH171" s="92">
        <f t="shared" si="59"/>
        <v>16</v>
      </c>
      <c r="AI171" s="93">
        <f t="shared" si="66"/>
        <v>2127</v>
      </c>
      <c r="AJ171" s="96">
        <f t="shared" si="61"/>
        <v>132.9375</v>
      </c>
    </row>
    <row r="172" spans="1:37" ht="17.399999999999999" x14ac:dyDescent="0.3">
      <c r="A172" s="70" t="s">
        <v>45</v>
      </c>
      <c r="B172" s="148"/>
      <c r="C172" s="144" t="s">
        <v>329</v>
      </c>
      <c r="D172" s="168"/>
      <c r="E172" s="4" t="s">
        <v>178</v>
      </c>
      <c r="F172" s="5"/>
      <c r="G172" s="5"/>
      <c r="H172" s="5"/>
      <c r="I172" s="5"/>
      <c r="J172" s="5"/>
      <c r="K172" s="5"/>
      <c r="L172" s="5"/>
      <c r="M172" s="5"/>
      <c r="N172" s="5"/>
      <c r="O172" s="17"/>
      <c r="P172" s="5"/>
      <c r="Q172" s="5"/>
      <c r="R172" s="5">
        <v>172</v>
      </c>
      <c r="S172" s="5"/>
      <c r="T172" s="5"/>
      <c r="U172" s="5">
        <v>176</v>
      </c>
      <c r="V172" s="43"/>
      <c r="W172" s="5"/>
      <c r="X172" s="5">
        <v>155</v>
      </c>
      <c r="Y172" s="5">
        <v>182</v>
      </c>
      <c r="Z172" s="5"/>
      <c r="AA172" s="5">
        <v>149</v>
      </c>
      <c r="AB172" s="35">
        <v>174</v>
      </c>
      <c r="AC172" s="60">
        <f t="shared" si="67"/>
        <v>1008</v>
      </c>
      <c r="AD172" s="92">
        <f t="shared" si="64"/>
        <v>168</v>
      </c>
      <c r="AE172" s="94">
        <v>642</v>
      </c>
      <c r="AF172" s="92">
        <f t="shared" si="65"/>
        <v>6</v>
      </c>
      <c r="AG172" s="92">
        <v>4</v>
      </c>
      <c r="AH172" s="92">
        <f t="shared" si="59"/>
        <v>10</v>
      </c>
      <c r="AI172" s="93">
        <f t="shared" si="66"/>
        <v>1650</v>
      </c>
      <c r="AJ172" s="96">
        <f t="shared" si="61"/>
        <v>165</v>
      </c>
    </row>
    <row r="173" spans="1:37" ht="17.399999999999999" x14ac:dyDescent="0.3">
      <c r="A173" s="70" t="s">
        <v>46</v>
      </c>
      <c r="B173" s="148"/>
      <c r="C173" s="144" t="s">
        <v>330</v>
      </c>
      <c r="D173" s="168"/>
      <c r="E173" s="4" t="s">
        <v>179</v>
      </c>
      <c r="F173" s="5"/>
      <c r="G173" s="5"/>
      <c r="H173" s="5"/>
      <c r="I173" s="5"/>
      <c r="J173" s="5"/>
      <c r="K173" s="5"/>
      <c r="L173" s="5"/>
      <c r="M173" s="5"/>
      <c r="N173" s="5"/>
      <c r="O173" s="17"/>
      <c r="P173" s="5">
        <v>189</v>
      </c>
      <c r="Q173" s="5"/>
      <c r="R173" s="5"/>
      <c r="S173" s="5"/>
      <c r="T173" s="5"/>
      <c r="U173" s="5">
        <v>173</v>
      </c>
      <c r="V173" s="43"/>
      <c r="W173" s="57">
        <v>214</v>
      </c>
      <c r="X173" s="5"/>
      <c r="Y173" s="5">
        <v>185</v>
      </c>
      <c r="Z173" s="5"/>
      <c r="AA173" s="5">
        <v>166</v>
      </c>
      <c r="AB173" s="5"/>
      <c r="AC173" s="60">
        <f t="shared" si="67"/>
        <v>927</v>
      </c>
      <c r="AD173" s="92">
        <f t="shared" si="64"/>
        <v>185.4</v>
      </c>
      <c r="AE173" s="94">
        <v>357</v>
      </c>
      <c r="AF173" s="92">
        <f t="shared" si="65"/>
        <v>5</v>
      </c>
      <c r="AG173" s="92">
        <v>2</v>
      </c>
      <c r="AH173" s="92">
        <f t="shared" si="59"/>
        <v>7</v>
      </c>
      <c r="AI173" s="93">
        <f t="shared" si="66"/>
        <v>1284</v>
      </c>
      <c r="AJ173" s="96">
        <f t="shared" si="61"/>
        <v>183.42857142857142</v>
      </c>
    </row>
    <row r="174" spans="1:37" ht="17.399999999999999" x14ac:dyDescent="0.3">
      <c r="A174" s="70" t="s">
        <v>47</v>
      </c>
      <c r="B174" s="148"/>
      <c r="C174" s="144" t="s">
        <v>345</v>
      </c>
      <c r="D174" s="168"/>
      <c r="E174" s="152" t="s">
        <v>365</v>
      </c>
      <c r="F174" s="5"/>
      <c r="G174" s="5"/>
      <c r="H174" s="5"/>
      <c r="I174" s="5"/>
      <c r="J174" s="5"/>
      <c r="K174" s="5"/>
      <c r="L174" s="5"/>
      <c r="M174" s="5"/>
      <c r="N174" s="5"/>
      <c r="O174" s="17"/>
      <c r="P174" s="5"/>
      <c r="Q174" s="5"/>
      <c r="R174" s="5"/>
      <c r="S174" s="5">
        <v>141</v>
      </c>
      <c r="T174" s="5"/>
      <c r="U174" s="5"/>
      <c r="V174" s="43"/>
      <c r="W174" s="5">
        <v>166</v>
      </c>
      <c r="X174" s="5"/>
      <c r="Y174" s="5"/>
      <c r="Z174" s="5"/>
      <c r="AA174" s="5"/>
      <c r="AB174" s="35"/>
      <c r="AC174" s="60">
        <f t="shared" si="67"/>
        <v>307</v>
      </c>
      <c r="AD174" s="92">
        <f t="shared" si="64"/>
        <v>153.5</v>
      </c>
      <c r="AE174" s="94">
        <v>0</v>
      </c>
      <c r="AF174" s="92">
        <f t="shared" si="65"/>
        <v>2</v>
      </c>
      <c r="AG174" s="92">
        <v>0</v>
      </c>
      <c r="AH174" s="92">
        <f t="shared" si="59"/>
        <v>2</v>
      </c>
      <c r="AI174" s="93">
        <f t="shared" si="66"/>
        <v>307</v>
      </c>
      <c r="AJ174" s="96">
        <f t="shared" si="61"/>
        <v>153.5</v>
      </c>
    </row>
    <row r="175" spans="1:37" ht="17.399999999999999" x14ac:dyDescent="0.3">
      <c r="A175" s="70" t="s">
        <v>48</v>
      </c>
      <c r="B175" s="148"/>
      <c r="C175" s="144" t="s">
        <v>331</v>
      </c>
      <c r="D175" s="168"/>
      <c r="E175" s="4" t="s">
        <v>180</v>
      </c>
      <c r="F175" s="5"/>
      <c r="G175" s="5"/>
      <c r="H175" s="5"/>
      <c r="I175" s="5"/>
      <c r="J175" s="5"/>
      <c r="K175" s="5"/>
      <c r="L175" s="5"/>
      <c r="M175" s="5"/>
      <c r="N175" s="5"/>
      <c r="O175" s="17"/>
      <c r="P175" s="5"/>
      <c r="Q175" s="5">
        <v>129</v>
      </c>
      <c r="R175" s="5"/>
      <c r="S175" s="5">
        <v>147</v>
      </c>
      <c r="T175" s="5">
        <v>139</v>
      </c>
      <c r="U175" s="5"/>
      <c r="V175" s="43">
        <v>134</v>
      </c>
      <c r="W175" s="5"/>
      <c r="X175" s="5"/>
      <c r="Y175" s="5"/>
      <c r="Z175" s="5"/>
      <c r="AA175" s="5"/>
      <c r="AB175" s="35"/>
      <c r="AC175" s="60">
        <f t="shared" si="67"/>
        <v>549</v>
      </c>
      <c r="AD175" s="92">
        <f t="shared" si="64"/>
        <v>137.25</v>
      </c>
      <c r="AE175" s="94">
        <v>918</v>
      </c>
      <c r="AF175" s="92">
        <f t="shared" si="65"/>
        <v>4</v>
      </c>
      <c r="AG175" s="92">
        <v>7</v>
      </c>
      <c r="AH175" s="92">
        <f t="shared" si="59"/>
        <v>11</v>
      </c>
      <c r="AI175" s="93">
        <f t="shared" si="66"/>
        <v>1467</v>
      </c>
      <c r="AJ175" s="96">
        <f t="shared" si="61"/>
        <v>133.36363636363637</v>
      </c>
    </row>
    <row r="176" spans="1:37" ht="17.399999999999999" x14ac:dyDescent="0.3">
      <c r="A176" s="70" t="s">
        <v>49</v>
      </c>
      <c r="B176" s="148"/>
      <c r="C176" s="144" t="s">
        <v>332</v>
      </c>
      <c r="D176" s="168"/>
      <c r="E176" s="4" t="s">
        <v>181</v>
      </c>
      <c r="F176" s="5"/>
      <c r="G176" s="5"/>
      <c r="H176" s="5"/>
      <c r="I176" s="5"/>
      <c r="J176" s="5"/>
      <c r="K176" s="5"/>
      <c r="L176" s="5"/>
      <c r="M176" s="5"/>
      <c r="N176" s="5"/>
      <c r="O176" s="17"/>
      <c r="P176" s="5"/>
      <c r="Q176" s="5"/>
      <c r="R176" s="5"/>
      <c r="S176" s="5"/>
      <c r="T176" s="5"/>
      <c r="U176" s="5"/>
      <c r="V176" s="43"/>
      <c r="W176" s="5"/>
      <c r="X176" s="5"/>
      <c r="Y176" s="5"/>
      <c r="Z176" s="5">
        <v>107</v>
      </c>
      <c r="AA176" s="5"/>
      <c r="AB176" s="35"/>
      <c r="AC176" s="60">
        <f t="shared" si="67"/>
        <v>107</v>
      </c>
      <c r="AD176" s="92">
        <f t="shared" si="64"/>
        <v>107</v>
      </c>
      <c r="AE176" s="94">
        <v>260</v>
      </c>
      <c r="AF176" s="92">
        <f t="shared" si="65"/>
        <v>1</v>
      </c>
      <c r="AG176" s="92">
        <v>2</v>
      </c>
      <c r="AH176" s="92">
        <f t="shared" si="59"/>
        <v>3</v>
      </c>
      <c r="AI176" s="93">
        <f t="shared" si="66"/>
        <v>367</v>
      </c>
      <c r="AJ176" s="96">
        <f t="shared" si="61"/>
        <v>122.33333333333333</v>
      </c>
    </row>
    <row r="177" spans="1:37" ht="18" thickBot="1" x14ac:dyDescent="0.35">
      <c r="A177" s="71" t="s">
        <v>50</v>
      </c>
      <c r="B177" s="148"/>
      <c r="C177" s="146" t="s">
        <v>333</v>
      </c>
      <c r="D177" s="168"/>
      <c r="E177" s="4" t="s">
        <v>182</v>
      </c>
      <c r="F177" s="9"/>
      <c r="G177" s="9"/>
      <c r="H177" s="9"/>
      <c r="I177" s="9"/>
      <c r="J177" s="9"/>
      <c r="K177" s="9"/>
      <c r="L177" s="9"/>
      <c r="M177" s="9"/>
      <c r="N177" s="9"/>
      <c r="O177" s="17"/>
      <c r="P177" s="9">
        <v>179</v>
      </c>
      <c r="Q177" s="9"/>
      <c r="R177" s="9">
        <v>146</v>
      </c>
      <c r="S177" s="9"/>
      <c r="T177" s="9">
        <v>163</v>
      </c>
      <c r="U177" s="9">
        <v>180</v>
      </c>
      <c r="V177" s="41">
        <v>148</v>
      </c>
      <c r="W177" s="9">
        <v>180</v>
      </c>
      <c r="X177" s="9">
        <v>168</v>
      </c>
      <c r="Y177" s="9">
        <v>160</v>
      </c>
      <c r="Z177" s="9">
        <v>156</v>
      </c>
      <c r="AA177" s="9">
        <v>166</v>
      </c>
      <c r="AB177" s="36">
        <v>168</v>
      </c>
      <c r="AC177" s="60">
        <f t="shared" si="67"/>
        <v>1814</v>
      </c>
      <c r="AD177" s="92">
        <f t="shared" si="64"/>
        <v>164.90909090909091</v>
      </c>
      <c r="AE177" s="111">
        <v>1591</v>
      </c>
      <c r="AF177" s="92">
        <f t="shared" si="65"/>
        <v>11</v>
      </c>
      <c r="AG177" s="105">
        <v>10</v>
      </c>
      <c r="AH177" s="92">
        <f t="shared" si="59"/>
        <v>21</v>
      </c>
      <c r="AI177" s="93">
        <f t="shared" si="66"/>
        <v>3405</v>
      </c>
      <c r="AJ177" s="96">
        <f t="shared" si="61"/>
        <v>162.14285714285714</v>
      </c>
    </row>
    <row r="178" spans="1:37" ht="18" thickBot="1" x14ac:dyDescent="0.35">
      <c r="A178" s="71"/>
      <c r="B178" s="72"/>
      <c r="C178" s="123"/>
      <c r="D178" s="169"/>
      <c r="E178" s="8" t="s">
        <v>37</v>
      </c>
      <c r="F178" s="9"/>
      <c r="G178" s="9"/>
      <c r="H178" s="9"/>
      <c r="I178" s="9"/>
      <c r="J178" s="9"/>
      <c r="K178" s="9"/>
      <c r="L178" s="9"/>
      <c r="M178" s="9"/>
      <c r="N178" s="9"/>
      <c r="O178" s="17"/>
      <c r="P178" s="9"/>
      <c r="Q178" s="9"/>
      <c r="R178" s="9"/>
      <c r="S178" s="9"/>
      <c r="T178" s="9"/>
      <c r="U178" s="9"/>
      <c r="V178" s="41"/>
      <c r="W178" s="9"/>
      <c r="X178" s="9"/>
      <c r="Y178" s="9"/>
      <c r="Z178" s="9"/>
      <c r="AA178" s="9">
        <v>131</v>
      </c>
      <c r="AB178" s="36"/>
      <c r="AC178" s="110">
        <f t="shared" si="67"/>
        <v>131</v>
      </c>
      <c r="AD178" s="105">
        <f t="shared" si="64"/>
        <v>131</v>
      </c>
      <c r="AE178" s="111"/>
      <c r="AF178" s="105">
        <f t="shared" si="65"/>
        <v>1</v>
      </c>
      <c r="AG178" s="105">
        <v>0</v>
      </c>
      <c r="AH178" s="105">
        <f t="shared" si="59"/>
        <v>1</v>
      </c>
      <c r="AI178" s="95">
        <f t="shared" si="66"/>
        <v>131</v>
      </c>
      <c r="AJ178" s="112"/>
    </row>
    <row r="179" spans="1:37" ht="16.2" thickBot="1" x14ac:dyDescent="0.35">
      <c r="B179" s="116"/>
      <c r="C179" s="145"/>
      <c r="D179" s="23"/>
      <c r="E179" s="82" t="s">
        <v>14</v>
      </c>
      <c r="F179" s="24"/>
      <c r="G179" s="24"/>
      <c r="H179" s="24"/>
      <c r="I179" s="24"/>
      <c r="J179" s="24"/>
      <c r="K179" s="24"/>
      <c r="L179" s="24"/>
      <c r="M179" s="24"/>
      <c r="N179" s="24"/>
      <c r="O179" s="25"/>
      <c r="P179" s="83">
        <f t="shared" ref="P179:AB179" si="68">SUM(P166:P178)</f>
        <v>968</v>
      </c>
      <c r="Q179" s="83">
        <f t="shared" si="68"/>
        <v>811</v>
      </c>
      <c r="R179" s="83">
        <f t="shared" si="68"/>
        <v>939</v>
      </c>
      <c r="S179" s="83">
        <f t="shared" si="68"/>
        <v>845</v>
      </c>
      <c r="T179" s="83">
        <f t="shared" si="68"/>
        <v>903</v>
      </c>
      <c r="U179" s="83">
        <f t="shared" si="68"/>
        <v>959</v>
      </c>
      <c r="V179" s="83">
        <f t="shared" si="68"/>
        <v>898</v>
      </c>
      <c r="W179" s="83">
        <f t="shared" si="68"/>
        <v>973</v>
      </c>
      <c r="X179" s="83">
        <f t="shared" si="68"/>
        <v>843</v>
      </c>
      <c r="Y179" s="83">
        <f t="shared" si="68"/>
        <v>940</v>
      </c>
      <c r="Z179" s="83">
        <f t="shared" si="68"/>
        <v>822</v>
      </c>
      <c r="AA179" s="83">
        <f t="shared" si="68"/>
        <v>933</v>
      </c>
      <c r="AB179" s="83">
        <f t="shared" si="68"/>
        <v>611</v>
      </c>
      <c r="AC179" s="84">
        <f>SUM(P179:AB179)</f>
        <v>11445</v>
      </c>
      <c r="AD179" s="47"/>
      <c r="AE179" s="117"/>
      <c r="AF179" s="47"/>
      <c r="AG179" s="47"/>
      <c r="AH179" s="47"/>
      <c r="AI179" s="97">
        <f>SUM(AI166:AI178)</f>
        <v>22585</v>
      </c>
      <c r="AJ179" s="47"/>
      <c r="AK179" s="125">
        <f>MAX(AJ166:AJ178)</f>
        <v>183.42857142857142</v>
      </c>
    </row>
    <row r="180" spans="1:37" ht="17.399999999999999" x14ac:dyDescent="0.3">
      <c r="A180" s="77" t="s">
        <v>39</v>
      </c>
      <c r="B180" s="148"/>
      <c r="C180" s="145" t="s">
        <v>334</v>
      </c>
      <c r="D180" s="168" t="s">
        <v>183</v>
      </c>
      <c r="E180" s="2" t="s">
        <v>184</v>
      </c>
      <c r="F180" s="39"/>
      <c r="G180" s="39"/>
      <c r="H180" s="39"/>
      <c r="I180" s="39"/>
      <c r="J180" s="39"/>
      <c r="K180" s="39"/>
      <c r="L180" s="39"/>
      <c r="M180" s="39"/>
      <c r="N180" s="39"/>
      <c r="O180" s="30"/>
      <c r="P180" s="39">
        <v>150</v>
      </c>
      <c r="Q180" s="39">
        <v>167</v>
      </c>
      <c r="R180" s="39">
        <v>182</v>
      </c>
      <c r="S180" s="39">
        <v>153</v>
      </c>
      <c r="T180" s="39">
        <v>179</v>
      </c>
      <c r="U180" s="39">
        <v>157</v>
      </c>
      <c r="V180" s="39">
        <v>145</v>
      </c>
      <c r="W180" s="39"/>
      <c r="X180" s="39">
        <v>161</v>
      </c>
      <c r="Y180" s="39">
        <v>170</v>
      </c>
      <c r="Z180" s="39"/>
      <c r="AA180" s="39">
        <v>179</v>
      </c>
      <c r="AB180" s="37">
        <v>178</v>
      </c>
      <c r="AC180" s="30">
        <f>P180+Q180+R180+S180+T180+U180+V180+W180+X180+Y180+Z180+AA180+AB180</f>
        <v>1821</v>
      </c>
      <c r="AD180" s="113">
        <f t="shared" ref="AD180:AD193" si="69">AVERAGE(P180,Q180,R180,S180,T180,U180,V180,W180,X180,Y180,Z180,AA180,AB180)</f>
        <v>165.54545454545453</v>
      </c>
      <c r="AE180" s="114">
        <v>1861</v>
      </c>
      <c r="AF180" s="113">
        <f t="shared" ref="AF180:AF193" si="70">COUNTIF(P180:AB180,"&gt;0")</f>
        <v>11</v>
      </c>
      <c r="AG180" s="113">
        <v>11</v>
      </c>
      <c r="AH180" s="113">
        <f t="shared" si="59"/>
        <v>22</v>
      </c>
      <c r="AI180" s="98">
        <f t="shared" ref="AI180:AI193" si="71">SUM(AC180,AE180)</f>
        <v>3682</v>
      </c>
      <c r="AJ180" s="115">
        <f t="shared" si="61"/>
        <v>167.36363636363637</v>
      </c>
    </row>
    <row r="181" spans="1:37" ht="17.399999999999999" x14ac:dyDescent="0.3">
      <c r="A181" s="78" t="s">
        <v>40</v>
      </c>
      <c r="B181" s="148"/>
      <c r="C181" s="144" t="s">
        <v>335</v>
      </c>
      <c r="D181" s="168"/>
      <c r="E181" s="4" t="s">
        <v>185</v>
      </c>
      <c r="F181" s="5"/>
      <c r="G181" s="5"/>
      <c r="H181" s="5"/>
      <c r="I181" s="5"/>
      <c r="J181" s="5"/>
      <c r="K181" s="5"/>
      <c r="L181" s="5"/>
      <c r="M181" s="5"/>
      <c r="N181" s="5"/>
      <c r="O181" s="15"/>
      <c r="P181" s="5">
        <v>130</v>
      </c>
      <c r="Q181" s="5"/>
      <c r="R181" s="5"/>
      <c r="S181" s="5">
        <v>122</v>
      </c>
      <c r="T181" s="5">
        <v>156</v>
      </c>
      <c r="U181" s="5">
        <v>151</v>
      </c>
      <c r="V181" s="5"/>
      <c r="W181" s="5">
        <v>150</v>
      </c>
      <c r="X181" s="5"/>
      <c r="Y181" s="5">
        <v>163</v>
      </c>
      <c r="Z181" s="5">
        <v>168</v>
      </c>
      <c r="AA181" s="5"/>
      <c r="AB181" s="35"/>
      <c r="AC181" s="15">
        <f t="shared" ref="AC181:AC193" si="72">P181+Q181+R181+S181+T181+U181+V181+W181+X181+Y181+Z181+AA181+AB181</f>
        <v>1040</v>
      </c>
      <c r="AD181" s="92">
        <f t="shared" si="69"/>
        <v>148.57142857142858</v>
      </c>
      <c r="AE181" s="94">
        <v>1048</v>
      </c>
      <c r="AF181" s="92">
        <f t="shared" si="70"/>
        <v>7</v>
      </c>
      <c r="AG181" s="92">
        <v>7</v>
      </c>
      <c r="AH181" s="92">
        <f t="shared" si="59"/>
        <v>14</v>
      </c>
      <c r="AI181" s="93">
        <f t="shared" si="71"/>
        <v>2088</v>
      </c>
      <c r="AJ181" s="131">
        <f t="shared" si="61"/>
        <v>149.14285714285714</v>
      </c>
    </row>
    <row r="182" spans="1:37" ht="17.399999999999999" x14ac:dyDescent="0.3">
      <c r="A182" s="78" t="s">
        <v>41</v>
      </c>
      <c r="B182" s="148"/>
      <c r="C182" s="144" t="s">
        <v>336</v>
      </c>
      <c r="D182" s="168"/>
      <c r="E182" s="4" t="s">
        <v>53</v>
      </c>
      <c r="F182" s="5"/>
      <c r="G182" s="5"/>
      <c r="H182" s="5"/>
      <c r="I182" s="5"/>
      <c r="J182" s="5"/>
      <c r="K182" s="5"/>
      <c r="L182" s="5"/>
      <c r="M182" s="5"/>
      <c r="N182" s="5"/>
      <c r="O182" s="15"/>
      <c r="P182" s="5">
        <v>137</v>
      </c>
      <c r="Q182" s="5">
        <v>139</v>
      </c>
      <c r="R182" s="5">
        <v>138</v>
      </c>
      <c r="S182" s="5"/>
      <c r="T182" s="5">
        <v>150</v>
      </c>
      <c r="U182" s="5">
        <v>146</v>
      </c>
      <c r="V182" s="5"/>
      <c r="W182" s="5"/>
      <c r="X182" s="5"/>
      <c r="Y182" s="5">
        <v>156</v>
      </c>
      <c r="Z182" s="5"/>
      <c r="AA182" s="5"/>
      <c r="AB182" s="35">
        <v>160</v>
      </c>
      <c r="AC182" s="15">
        <f t="shared" si="72"/>
        <v>1026</v>
      </c>
      <c r="AD182" s="92">
        <f t="shared" si="69"/>
        <v>146.57142857142858</v>
      </c>
      <c r="AE182" s="94">
        <v>1284</v>
      </c>
      <c r="AF182" s="92">
        <f t="shared" si="70"/>
        <v>7</v>
      </c>
      <c r="AG182" s="92">
        <v>9</v>
      </c>
      <c r="AH182" s="92">
        <f t="shared" si="59"/>
        <v>16</v>
      </c>
      <c r="AI182" s="93">
        <f t="shared" si="71"/>
        <v>2310</v>
      </c>
      <c r="AJ182" s="96">
        <f t="shared" si="61"/>
        <v>144.375</v>
      </c>
    </row>
    <row r="183" spans="1:37" ht="17.399999999999999" x14ac:dyDescent="0.3">
      <c r="A183" s="78" t="s">
        <v>42</v>
      </c>
      <c r="B183" s="148"/>
      <c r="C183" s="144" t="s">
        <v>337</v>
      </c>
      <c r="D183" s="168"/>
      <c r="E183" s="4" t="s">
        <v>186</v>
      </c>
      <c r="F183" s="5"/>
      <c r="G183" s="5"/>
      <c r="H183" s="5"/>
      <c r="I183" s="5"/>
      <c r="J183" s="5"/>
      <c r="K183" s="5"/>
      <c r="L183" s="5"/>
      <c r="M183" s="5"/>
      <c r="N183" s="5"/>
      <c r="O183" s="15"/>
      <c r="P183" s="5"/>
      <c r="Q183" s="88"/>
      <c r="R183" s="5">
        <v>149</v>
      </c>
      <c r="S183" s="5">
        <v>113</v>
      </c>
      <c r="T183" s="5"/>
      <c r="U183" s="5"/>
      <c r="V183" s="5">
        <v>159</v>
      </c>
      <c r="W183" s="5">
        <v>170</v>
      </c>
      <c r="X183" s="5"/>
      <c r="Y183" s="5"/>
      <c r="Z183" s="57"/>
      <c r="AA183" s="5"/>
      <c r="AB183" s="35"/>
      <c r="AC183" s="15">
        <f t="shared" si="72"/>
        <v>591</v>
      </c>
      <c r="AD183" s="92">
        <f t="shared" si="69"/>
        <v>147.75</v>
      </c>
      <c r="AE183" s="94">
        <v>903</v>
      </c>
      <c r="AF183" s="92">
        <f t="shared" si="70"/>
        <v>4</v>
      </c>
      <c r="AG183" s="92">
        <v>6</v>
      </c>
      <c r="AH183" s="92">
        <f t="shared" si="59"/>
        <v>10</v>
      </c>
      <c r="AI183" s="93">
        <f t="shared" si="71"/>
        <v>1494</v>
      </c>
      <c r="AJ183" s="96">
        <f t="shared" si="61"/>
        <v>149.4</v>
      </c>
    </row>
    <row r="184" spans="1:37" ht="17.399999999999999" x14ac:dyDescent="0.3">
      <c r="A184" s="78" t="s">
        <v>43</v>
      </c>
      <c r="B184" s="148"/>
      <c r="C184" s="144" t="s">
        <v>338</v>
      </c>
      <c r="D184" s="168"/>
      <c r="E184" s="4" t="s">
        <v>187</v>
      </c>
      <c r="F184" s="5"/>
      <c r="G184" s="5"/>
      <c r="H184" s="5"/>
      <c r="I184" s="5"/>
      <c r="J184" s="5"/>
      <c r="K184" s="5"/>
      <c r="L184" s="5"/>
      <c r="M184" s="5"/>
      <c r="N184" s="5"/>
      <c r="O184" s="15"/>
      <c r="P184" s="5">
        <v>150</v>
      </c>
      <c r="Q184" s="5">
        <v>152</v>
      </c>
      <c r="R184" s="5"/>
      <c r="S184" s="5">
        <v>153</v>
      </c>
      <c r="T184" s="5">
        <v>137</v>
      </c>
      <c r="U184" s="5"/>
      <c r="V184" s="5">
        <v>150</v>
      </c>
      <c r="W184" s="5">
        <v>147</v>
      </c>
      <c r="X184" s="5"/>
      <c r="Y184" s="5">
        <v>156</v>
      </c>
      <c r="Z184" s="5">
        <v>145</v>
      </c>
      <c r="AA184" s="5"/>
      <c r="AB184" s="35">
        <v>131</v>
      </c>
      <c r="AC184" s="15">
        <f t="shared" si="72"/>
        <v>1321</v>
      </c>
      <c r="AD184" s="92">
        <f t="shared" si="69"/>
        <v>146.77777777777777</v>
      </c>
      <c r="AE184" s="94">
        <v>1112</v>
      </c>
      <c r="AF184" s="92">
        <f t="shared" si="70"/>
        <v>9</v>
      </c>
      <c r="AG184" s="92">
        <v>8</v>
      </c>
      <c r="AH184" s="92">
        <f t="shared" si="59"/>
        <v>17</v>
      </c>
      <c r="AI184" s="93">
        <f t="shared" si="71"/>
        <v>2433</v>
      </c>
      <c r="AJ184" s="96">
        <f t="shared" si="61"/>
        <v>143.11764705882354</v>
      </c>
    </row>
    <row r="185" spans="1:37" ht="17.399999999999999" x14ac:dyDescent="0.3">
      <c r="A185" s="78" t="s">
        <v>44</v>
      </c>
      <c r="B185" s="148"/>
      <c r="C185" s="144" t="s">
        <v>339</v>
      </c>
      <c r="D185" s="168"/>
      <c r="E185" s="4" t="s">
        <v>188</v>
      </c>
      <c r="F185" s="5"/>
      <c r="G185" s="5"/>
      <c r="H185" s="5"/>
      <c r="I185" s="5"/>
      <c r="J185" s="5"/>
      <c r="K185" s="5"/>
      <c r="L185" s="5"/>
      <c r="M185" s="5"/>
      <c r="N185" s="5"/>
      <c r="O185" s="15"/>
      <c r="P185" s="5"/>
      <c r="Q185" s="5">
        <v>136</v>
      </c>
      <c r="R185" s="5">
        <v>146</v>
      </c>
      <c r="S185" s="5">
        <v>160</v>
      </c>
      <c r="T185" s="5">
        <v>178</v>
      </c>
      <c r="U185" s="5">
        <v>175</v>
      </c>
      <c r="V185" s="5">
        <v>155</v>
      </c>
      <c r="W185" s="5">
        <v>136</v>
      </c>
      <c r="X185" s="5"/>
      <c r="Y185" s="5">
        <v>175</v>
      </c>
      <c r="Z185" s="5">
        <v>175</v>
      </c>
      <c r="AA185" s="5">
        <v>150</v>
      </c>
      <c r="AB185" s="35">
        <v>126</v>
      </c>
      <c r="AC185" s="15">
        <f t="shared" si="72"/>
        <v>1712</v>
      </c>
      <c r="AD185" s="92">
        <f t="shared" si="69"/>
        <v>155.63636363636363</v>
      </c>
      <c r="AE185" s="94">
        <v>1727</v>
      </c>
      <c r="AF185" s="92">
        <f t="shared" si="70"/>
        <v>11</v>
      </c>
      <c r="AG185" s="92">
        <v>11</v>
      </c>
      <c r="AH185" s="92">
        <f t="shared" si="59"/>
        <v>22</v>
      </c>
      <c r="AI185" s="93">
        <f t="shared" si="71"/>
        <v>3439</v>
      </c>
      <c r="AJ185" s="133">
        <f t="shared" si="61"/>
        <v>156.31818181818181</v>
      </c>
    </row>
    <row r="186" spans="1:37" ht="17.399999999999999" x14ac:dyDescent="0.3">
      <c r="A186" s="78" t="s">
        <v>45</v>
      </c>
      <c r="B186" s="148"/>
      <c r="C186" s="144" t="s">
        <v>340</v>
      </c>
      <c r="D186" s="168"/>
      <c r="E186" s="4" t="s">
        <v>189</v>
      </c>
      <c r="F186" s="5"/>
      <c r="G186" s="5"/>
      <c r="H186" s="5"/>
      <c r="I186" s="5"/>
      <c r="J186" s="5"/>
      <c r="K186" s="5"/>
      <c r="L186" s="5"/>
      <c r="M186" s="5"/>
      <c r="N186" s="5"/>
      <c r="O186" s="17"/>
      <c r="P186" s="5"/>
      <c r="Q186" s="5">
        <v>128</v>
      </c>
      <c r="R186" s="5">
        <v>150</v>
      </c>
      <c r="S186" s="5">
        <v>183</v>
      </c>
      <c r="T186" s="5">
        <v>155</v>
      </c>
      <c r="U186" s="5">
        <v>147</v>
      </c>
      <c r="V186" s="5"/>
      <c r="W186" s="5"/>
      <c r="X186" s="5">
        <v>169</v>
      </c>
      <c r="Y186" s="5">
        <v>174</v>
      </c>
      <c r="Z186" s="5">
        <v>153</v>
      </c>
      <c r="AA186" s="5">
        <v>174</v>
      </c>
      <c r="AB186" s="35">
        <v>171</v>
      </c>
      <c r="AC186" s="15">
        <f t="shared" si="72"/>
        <v>1604</v>
      </c>
      <c r="AD186" s="92">
        <f t="shared" si="69"/>
        <v>160.4</v>
      </c>
      <c r="AE186" s="92">
        <v>1836</v>
      </c>
      <c r="AF186" s="92">
        <f t="shared" si="70"/>
        <v>10</v>
      </c>
      <c r="AG186" s="92">
        <v>12</v>
      </c>
      <c r="AH186" s="92">
        <f t="shared" si="59"/>
        <v>22</v>
      </c>
      <c r="AI186" s="93">
        <f t="shared" si="71"/>
        <v>3440</v>
      </c>
      <c r="AJ186" s="133">
        <f t="shared" si="61"/>
        <v>156.36363636363637</v>
      </c>
    </row>
    <row r="187" spans="1:37" ht="17.399999999999999" x14ac:dyDescent="0.3">
      <c r="A187" s="78" t="s">
        <v>46</v>
      </c>
      <c r="B187" s="148"/>
      <c r="C187" s="144" t="s">
        <v>341</v>
      </c>
      <c r="D187" s="168"/>
      <c r="E187" s="4" t="s">
        <v>190</v>
      </c>
      <c r="F187" s="5"/>
      <c r="G187" s="5"/>
      <c r="H187" s="5"/>
      <c r="I187" s="5"/>
      <c r="J187" s="5"/>
      <c r="K187" s="5"/>
      <c r="L187" s="5"/>
      <c r="M187" s="5"/>
      <c r="N187" s="5"/>
      <c r="O187" s="17"/>
      <c r="P187" s="5"/>
      <c r="Q187" s="5">
        <v>135</v>
      </c>
      <c r="R187" s="5"/>
      <c r="S187" s="5"/>
      <c r="T187" s="5"/>
      <c r="U187" s="5"/>
      <c r="V187" s="5">
        <v>177</v>
      </c>
      <c r="W187" s="5">
        <v>144</v>
      </c>
      <c r="X187" s="5">
        <v>148</v>
      </c>
      <c r="Y187" s="5"/>
      <c r="Z187" s="5">
        <v>145</v>
      </c>
      <c r="AA187" s="5">
        <v>138</v>
      </c>
      <c r="AB187" s="35"/>
      <c r="AC187" s="15">
        <f>P187+Q187+R187+S187+T187+U187+V187+W187+X187+Y187+Z187+AA187+AB187</f>
        <v>887</v>
      </c>
      <c r="AD187" s="92">
        <f t="shared" si="69"/>
        <v>147.83333333333334</v>
      </c>
      <c r="AE187" s="92">
        <v>1087</v>
      </c>
      <c r="AF187" s="92">
        <f t="shared" si="70"/>
        <v>6</v>
      </c>
      <c r="AG187" s="92">
        <v>7</v>
      </c>
      <c r="AH187" s="92">
        <f t="shared" si="59"/>
        <v>13</v>
      </c>
      <c r="AI187" s="93">
        <f t="shared" si="71"/>
        <v>1974</v>
      </c>
      <c r="AJ187" s="133">
        <f t="shared" si="61"/>
        <v>151.84615384615384</v>
      </c>
    </row>
    <row r="188" spans="1:37" ht="17.399999999999999" x14ac:dyDescent="0.3">
      <c r="A188" s="78" t="s">
        <v>47</v>
      </c>
      <c r="B188" s="148"/>
      <c r="C188" s="144" t="s">
        <v>342</v>
      </c>
      <c r="D188" s="168"/>
      <c r="E188" s="4" t="s">
        <v>191</v>
      </c>
      <c r="F188" s="5"/>
      <c r="G188" s="5"/>
      <c r="H188" s="5"/>
      <c r="I188" s="5"/>
      <c r="J188" s="5"/>
      <c r="K188" s="5"/>
      <c r="L188" s="5"/>
      <c r="M188" s="5"/>
      <c r="N188" s="5"/>
      <c r="O188" s="17"/>
      <c r="P188" s="5">
        <v>136</v>
      </c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>
        <v>130</v>
      </c>
      <c r="AB188" s="35"/>
      <c r="AC188" s="15">
        <f t="shared" si="72"/>
        <v>266</v>
      </c>
      <c r="AD188" s="92">
        <f t="shared" si="69"/>
        <v>133</v>
      </c>
      <c r="AE188" s="92">
        <v>0</v>
      </c>
      <c r="AF188" s="92">
        <f t="shared" si="70"/>
        <v>2</v>
      </c>
      <c r="AG188" s="92">
        <v>0</v>
      </c>
      <c r="AH188" s="92">
        <f t="shared" si="59"/>
        <v>2</v>
      </c>
      <c r="AI188" s="93">
        <f t="shared" si="71"/>
        <v>266</v>
      </c>
      <c r="AJ188" s="133">
        <f t="shared" si="61"/>
        <v>133</v>
      </c>
    </row>
    <row r="189" spans="1:37" ht="17.399999999999999" x14ac:dyDescent="0.3">
      <c r="A189" s="78" t="s">
        <v>48</v>
      </c>
      <c r="B189" s="148"/>
      <c r="C189" s="144" t="s">
        <v>343</v>
      </c>
      <c r="D189" s="168"/>
      <c r="E189" s="4" t="s">
        <v>192</v>
      </c>
      <c r="F189" s="9"/>
      <c r="G189" s="9"/>
      <c r="H189" s="9"/>
      <c r="I189" s="9"/>
      <c r="J189" s="9"/>
      <c r="K189" s="9"/>
      <c r="L189" s="9"/>
      <c r="M189" s="9"/>
      <c r="N189" s="9"/>
      <c r="O189" s="17"/>
      <c r="P189" s="9"/>
      <c r="Q189" s="9"/>
      <c r="R189" s="9"/>
      <c r="S189" s="9"/>
      <c r="T189" s="9"/>
      <c r="U189" s="9">
        <v>147</v>
      </c>
      <c r="V189" s="9"/>
      <c r="W189" s="9"/>
      <c r="X189" s="9"/>
      <c r="Y189" s="9"/>
      <c r="Z189" s="9">
        <v>116</v>
      </c>
      <c r="AA189" s="9"/>
      <c r="AB189" s="36"/>
      <c r="AC189" s="15">
        <f t="shared" si="72"/>
        <v>263</v>
      </c>
      <c r="AD189" s="92">
        <f t="shared" si="69"/>
        <v>131.5</v>
      </c>
      <c r="AE189" s="105">
        <v>272</v>
      </c>
      <c r="AF189" s="92">
        <f t="shared" si="70"/>
        <v>2</v>
      </c>
      <c r="AG189" s="105">
        <v>2</v>
      </c>
      <c r="AH189" s="92">
        <f t="shared" si="59"/>
        <v>4</v>
      </c>
      <c r="AI189" s="93">
        <f t="shared" si="71"/>
        <v>535</v>
      </c>
      <c r="AJ189" s="96">
        <f t="shared" si="61"/>
        <v>133.75</v>
      </c>
    </row>
    <row r="190" spans="1:37" ht="17.399999999999999" x14ac:dyDescent="0.3">
      <c r="A190" s="78" t="s">
        <v>49</v>
      </c>
      <c r="B190" s="148"/>
      <c r="C190" s="144" t="s">
        <v>344</v>
      </c>
      <c r="D190" s="168"/>
      <c r="E190" s="4" t="s">
        <v>193</v>
      </c>
      <c r="F190" s="9"/>
      <c r="G190" s="9"/>
      <c r="H190" s="9"/>
      <c r="I190" s="9"/>
      <c r="J190" s="9"/>
      <c r="K190" s="9"/>
      <c r="L190" s="9"/>
      <c r="M190" s="9"/>
      <c r="N190" s="9"/>
      <c r="O190" s="17"/>
      <c r="P190" s="9">
        <v>146</v>
      </c>
      <c r="Q190" s="9"/>
      <c r="R190" s="9">
        <v>165</v>
      </c>
      <c r="S190" s="9"/>
      <c r="T190" s="9"/>
      <c r="U190" s="9"/>
      <c r="V190" s="9">
        <v>169</v>
      </c>
      <c r="W190" s="9">
        <v>156</v>
      </c>
      <c r="X190" s="9">
        <v>171</v>
      </c>
      <c r="Y190" s="9"/>
      <c r="Z190" s="9"/>
      <c r="AA190" s="9"/>
      <c r="AB190" s="36">
        <v>136</v>
      </c>
      <c r="AC190" s="15">
        <f t="shared" si="72"/>
        <v>943</v>
      </c>
      <c r="AD190" s="92">
        <f t="shared" si="69"/>
        <v>157.16666666666666</v>
      </c>
      <c r="AE190" s="105">
        <v>792</v>
      </c>
      <c r="AF190" s="92">
        <f t="shared" si="70"/>
        <v>6</v>
      </c>
      <c r="AG190" s="105">
        <v>5</v>
      </c>
      <c r="AH190" s="92">
        <f t="shared" si="59"/>
        <v>11</v>
      </c>
      <c r="AI190" s="93">
        <f t="shared" si="71"/>
        <v>1735</v>
      </c>
      <c r="AJ190" s="96">
        <f t="shared" si="61"/>
        <v>157.72727272727272</v>
      </c>
    </row>
    <row r="191" spans="1:37" ht="18" thickBot="1" x14ac:dyDescent="0.35">
      <c r="A191" s="150" t="s">
        <v>50</v>
      </c>
      <c r="B191" s="148"/>
      <c r="C191" s="146" t="s">
        <v>346</v>
      </c>
      <c r="D191" s="168"/>
      <c r="E191" s="152" t="s">
        <v>364</v>
      </c>
      <c r="F191" s="9"/>
      <c r="G191" s="9"/>
      <c r="H191" s="9"/>
      <c r="I191" s="9"/>
      <c r="J191" s="9"/>
      <c r="K191" s="9"/>
      <c r="L191" s="9"/>
      <c r="M191" s="9"/>
      <c r="N191" s="9"/>
      <c r="O191" s="17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>
        <v>143</v>
      </c>
      <c r="AB191" s="36"/>
      <c r="AC191" s="15">
        <f t="shared" si="72"/>
        <v>143</v>
      </c>
      <c r="AD191" s="92">
        <f t="shared" si="69"/>
        <v>143</v>
      </c>
      <c r="AE191" s="105">
        <v>0</v>
      </c>
      <c r="AF191" s="92">
        <f t="shared" si="70"/>
        <v>1</v>
      </c>
      <c r="AG191" s="105">
        <v>0</v>
      </c>
      <c r="AH191" s="92">
        <f t="shared" si="59"/>
        <v>1</v>
      </c>
      <c r="AI191" s="93">
        <f t="shared" si="71"/>
        <v>143</v>
      </c>
      <c r="AJ191" s="96">
        <f t="shared" si="61"/>
        <v>143</v>
      </c>
    </row>
    <row r="192" spans="1:37" ht="17.399999999999999" x14ac:dyDescent="0.3">
      <c r="A192" s="78"/>
      <c r="B192" s="148"/>
      <c r="C192" s="144"/>
      <c r="D192" s="168"/>
      <c r="E192" s="8" t="s">
        <v>375</v>
      </c>
      <c r="F192" s="9"/>
      <c r="G192" s="9"/>
      <c r="H192" s="9"/>
      <c r="I192" s="9"/>
      <c r="J192" s="9"/>
      <c r="K192" s="9"/>
      <c r="L192" s="9"/>
      <c r="M192" s="9"/>
      <c r="N192" s="9"/>
      <c r="O192" s="17"/>
      <c r="P192" s="9"/>
      <c r="Q192" s="9"/>
      <c r="R192" s="9"/>
      <c r="S192" s="9"/>
      <c r="T192" s="9"/>
      <c r="U192" s="9"/>
      <c r="V192" s="9"/>
      <c r="W192" s="9"/>
      <c r="X192" s="9">
        <v>124</v>
      </c>
      <c r="Y192" s="9"/>
      <c r="Z192" s="9"/>
      <c r="AA192" s="9"/>
      <c r="AB192" s="36"/>
      <c r="AC192" s="15">
        <f t="shared" si="72"/>
        <v>124</v>
      </c>
      <c r="AD192" s="105"/>
      <c r="AE192" s="105"/>
      <c r="AF192" s="105"/>
      <c r="AG192" s="105"/>
      <c r="AH192" s="105"/>
      <c r="AI192" s="93">
        <f t="shared" si="71"/>
        <v>124</v>
      </c>
      <c r="AJ192" s="112"/>
    </row>
    <row r="193" spans="1:37" ht="18" thickBot="1" x14ac:dyDescent="0.35">
      <c r="A193" s="78"/>
      <c r="B193" s="72"/>
      <c r="C193" s="144"/>
      <c r="D193" s="169"/>
      <c r="E193" s="8" t="s">
        <v>376</v>
      </c>
      <c r="F193" s="9"/>
      <c r="G193" s="9"/>
      <c r="H193" s="9"/>
      <c r="I193" s="9"/>
      <c r="J193" s="9"/>
      <c r="K193" s="9"/>
      <c r="L193" s="9"/>
      <c r="M193" s="9"/>
      <c r="N193" s="9"/>
      <c r="O193" s="17"/>
      <c r="P193" s="9"/>
      <c r="Q193" s="9"/>
      <c r="R193" s="9"/>
      <c r="S193" s="9"/>
      <c r="T193" s="9"/>
      <c r="U193" s="9"/>
      <c r="V193" s="9"/>
      <c r="W193" s="128"/>
      <c r="X193" s="9">
        <v>127</v>
      </c>
      <c r="Y193" s="9"/>
      <c r="Z193" s="9"/>
      <c r="AA193" s="9"/>
      <c r="AB193" s="36"/>
      <c r="AC193" s="17">
        <f t="shared" si="72"/>
        <v>127</v>
      </c>
      <c r="AD193" s="105">
        <f t="shared" si="69"/>
        <v>127</v>
      </c>
      <c r="AE193" s="105">
        <v>0</v>
      </c>
      <c r="AF193" s="105">
        <f t="shared" si="70"/>
        <v>1</v>
      </c>
      <c r="AG193" s="105">
        <v>0</v>
      </c>
      <c r="AH193" s="105">
        <f t="shared" si="59"/>
        <v>1</v>
      </c>
      <c r="AI193" s="95">
        <f t="shared" si="71"/>
        <v>127</v>
      </c>
      <c r="AJ193" s="112"/>
    </row>
    <row r="194" spans="1:37" ht="16.2" thickBot="1" x14ac:dyDescent="0.35">
      <c r="B194" s="116"/>
      <c r="C194" s="145"/>
      <c r="D194" s="23"/>
      <c r="E194" s="82" t="s">
        <v>14</v>
      </c>
      <c r="F194" s="24"/>
      <c r="G194" s="24"/>
      <c r="H194" s="24"/>
      <c r="I194" s="24"/>
      <c r="J194" s="24"/>
      <c r="K194" s="24"/>
      <c r="L194" s="24"/>
      <c r="M194" s="24"/>
      <c r="N194" s="24"/>
      <c r="O194" s="25"/>
      <c r="P194" s="83">
        <f t="shared" ref="P194:AB194" si="73">SUM(P180:P193)</f>
        <v>849</v>
      </c>
      <c r="Q194" s="83">
        <f t="shared" si="73"/>
        <v>857</v>
      </c>
      <c r="R194" s="83">
        <f t="shared" si="73"/>
        <v>930</v>
      </c>
      <c r="S194" s="83">
        <f t="shared" si="73"/>
        <v>884</v>
      </c>
      <c r="T194" s="83">
        <f t="shared" si="73"/>
        <v>955</v>
      </c>
      <c r="U194" s="83">
        <f t="shared" si="73"/>
        <v>923</v>
      </c>
      <c r="V194" s="83">
        <f t="shared" si="73"/>
        <v>955</v>
      </c>
      <c r="W194" s="83">
        <f t="shared" si="73"/>
        <v>903</v>
      </c>
      <c r="X194" s="83">
        <f t="shared" si="73"/>
        <v>900</v>
      </c>
      <c r="Y194" s="83">
        <f t="shared" si="73"/>
        <v>994</v>
      </c>
      <c r="Z194" s="83">
        <f t="shared" si="73"/>
        <v>902</v>
      </c>
      <c r="AA194" s="83">
        <f t="shared" si="73"/>
        <v>914</v>
      </c>
      <c r="AB194" s="83">
        <f t="shared" si="73"/>
        <v>902</v>
      </c>
      <c r="AC194" s="84">
        <f>SUM(P194:AB194)</f>
        <v>11868</v>
      </c>
      <c r="AD194" s="47"/>
      <c r="AE194" s="117"/>
      <c r="AF194" s="47"/>
      <c r="AG194" s="47"/>
      <c r="AH194" s="47"/>
      <c r="AI194" s="97">
        <f>SUM(AI180:AI193)</f>
        <v>23790</v>
      </c>
      <c r="AJ194" s="47"/>
      <c r="AK194" s="125">
        <f>MAX(AJ180:AJ193)</f>
        <v>167.36363636363637</v>
      </c>
    </row>
    <row r="195" spans="1:37" ht="17.399999999999999" x14ac:dyDescent="0.3">
      <c r="A195" s="69" t="s">
        <v>39</v>
      </c>
      <c r="B195" s="148"/>
      <c r="C195" s="145" t="s">
        <v>347</v>
      </c>
      <c r="D195" s="168" t="s">
        <v>194</v>
      </c>
      <c r="E195" s="2" t="s">
        <v>195</v>
      </c>
      <c r="F195" s="39"/>
      <c r="G195" s="39"/>
      <c r="H195" s="39"/>
      <c r="I195" s="39"/>
      <c r="J195" s="39"/>
      <c r="K195" s="39"/>
      <c r="L195" s="39"/>
      <c r="M195" s="39"/>
      <c r="N195" s="39"/>
      <c r="O195" s="30"/>
      <c r="P195" s="39">
        <v>157</v>
      </c>
      <c r="Q195" s="39">
        <v>149</v>
      </c>
      <c r="R195" s="39">
        <v>128</v>
      </c>
      <c r="S195" s="39">
        <v>160</v>
      </c>
      <c r="T195" s="39">
        <v>161</v>
      </c>
      <c r="U195" s="39">
        <v>150</v>
      </c>
      <c r="V195" s="39">
        <v>147</v>
      </c>
      <c r="W195" s="39">
        <v>138</v>
      </c>
      <c r="X195" s="39"/>
      <c r="Y195" s="39">
        <v>138</v>
      </c>
      <c r="Z195" s="39">
        <v>157</v>
      </c>
      <c r="AA195" s="39">
        <v>150</v>
      </c>
      <c r="AB195" s="37">
        <v>143</v>
      </c>
      <c r="AC195" s="30">
        <f>P195+Q195+R195+S195+T195+U195+V195+W195+X195+Y195+Z195+AA195+AB195</f>
        <v>1778</v>
      </c>
      <c r="AD195" s="113">
        <f t="shared" ref="AD195:AD207" si="74">AVERAGE(P195,Q195,R195,S195,T195,U195,V195,W195,X195,Y195,Z195,AA195,AB195)</f>
        <v>148.16666666666666</v>
      </c>
      <c r="AE195" s="113">
        <v>1778</v>
      </c>
      <c r="AF195" s="113">
        <f t="shared" ref="AF195:AF207" si="75">COUNTIF(P195:AB195,"&gt;0")</f>
        <v>12</v>
      </c>
      <c r="AG195" s="113">
        <v>12</v>
      </c>
      <c r="AH195" s="113">
        <f t="shared" si="59"/>
        <v>24</v>
      </c>
      <c r="AI195" s="98">
        <f t="shared" ref="AI195:AI207" si="76">SUM(AC195,AE195)</f>
        <v>3556</v>
      </c>
      <c r="AJ195" s="115">
        <f t="shared" si="61"/>
        <v>148.16666666666666</v>
      </c>
    </row>
    <row r="196" spans="1:37" ht="17.399999999999999" x14ac:dyDescent="0.3">
      <c r="A196" s="70" t="s">
        <v>40</v>
      </c>
      <c r="B196" s="148"/>
      <c r="C196" s="144" t="s">
        <v>348</v>
      </c>
      <c r="D196" s="168"/>
      <c r="E196" s="4" t="s">
        <v>196</v>
      </c>
      <c r="F196" s="5"/>
      <c r="G196" s="5"/>
      <c r="H196" s="5"/>
      <c r="I196" s="5"/>
      <c r="J196" s="5"/>
      <c r="K196" s="5"/>
      <c r="L196" s="5"/>
      <c r="M196" s="5"/>
      <c r="N196" s="5"/>
      <c r="O196" s="15"/>
      <c r="P196" s="5"/>
      <c r="Q196" s="5">
        <v>132</v>
      </c>
      <c r="R196" s="5">
        <v>134</v>
      </c>
      <c r="S196" s="5">
        <v>134</v>
      </c>
      <c r="T196" s="5"/>
      <c r="U196" s="5"/>
      <c r="V196" s="5">
        <v>145</v>
      </c>
      <c r="W196" s="5">
        <v>140</v>
      </c>
      <c r="X196" s="5">
        <v>138</v>
      </c>
      <c r="Y196" s="5">
        <v>123</v>
      </c>
      <c r="Z196" s="5">
        <v>135</v>
      </c>
      <c r="AA196" s="5">
        <v>158</v>
      </c>
      <c r="AB196" s="35"/>
      <c r="AC196" s="15">
        <f t="shared" ref="AC196:AC201" si="77">P196+Q196+R196+S196+T196+U196+V196+W196+X196+Y196+Z196+AA196+AB196</f>
        <v>1239</v>
      </c>
      <c r="AD196" s="92">
        <f t="shared" si="74"/>
        <v>137.66666666666666</v>
      </c>
      <c r="AE196" s="92">
        <v>1977</v>
      </c>
      <c r="AF196" s="92">
        <f t="shared" si="75"/>
        <v>9</v>
      </c>
      <c r="AG196" s="92">
        <v>13</v>
      </c>
      <c r="AH196" s="92">
        <f t="shared" si="59"/>
        <v>22</v>
      </c>
      <c r="AI196" s="93">
        <f t="shared" si="76"/>
        <v>3216</v>
      </c>
      <c r="AJ196" s="96">
        <f t="shared" si="61"/>
        <v>146.18181818181819</v>
      </c>
    </row>
    <row r="197" spans="1:37" ht="17.399999999999999" x14ac:dyDescent="0.3">
      <c r="A197" s="70" t="s">
        <v>41</v>
      </c>
      <c r="B197" s="148"/>
      <c r="C197" s="144" t="s">
        <v>349</v>
      </c>
      <c r="D197" s="168"/>
      <c r="E197" s="4" t="s">
        <v>197</v>
      </c>
      <c r="F197" s="5"/>
      <c r="G197" s="5"/>
      <c r="H197" s="5"/>
      <c r="I197" s="5"/>
      <c r="J197" s="5"/>
      <c r="K197" s="5"/>
      <c r="L197" s="5"/>
      <c r="M197" s="5"/>
      <c r="N197" s="5"/>
      <c r="O197" s="15"/>
      <c r="P197" s="5">
        <v>155</v>
      </c>
      <c r="Q197" s="87"/>
      <c r="R197" s="5">
        <v>161</v>
      </c>
      <c r="S197" s="87">
        <v>153</v>
      </c>
      <c r="T197" s="5">
        <v>139</v>
      </c>
      <c r="U197" s="5">
        <v>143</v>
      </c>
      <c r="V197" s="5">
        <v>147</v>
      </c>
      <c r="W197" s="88">
        <v>148</v>
      </c>
      <c r="X197" s="5">
        <v>148</v>
      </c>
      <c r="Y197" s="5">
        <v>134</v>
      </c>
      <c r="Z197" s="5">
        <v>139</v>
      </c>
      <c r="AA197" s="5">
        <v>144</v>
      </c>
      <c r="AB197" s="35">
        <v>136</v>
      </c>
      <c r="AC197" s="15">
        <f t="shared" si="77"/>
        <v>1747</v>
      </c>
      <c r="AD197" s="92">
        <f t="shared" si="74"/>
        <v>145.58333333333334</v>
      </c>
      <c r="AE197" s="92">
        <v>1950</v>
      </c>
      <c r="AF197" s="92">
        <f t="shared" si="75"/>
        <v>12</v>
      </c>
      <c r="AG197" s="92">
        <v>13</v>
      </c>
      <c r="AH197" s="92">
        <f t="shared" si="59"/>
        <v>25</v>
      </c>
      <c r="AI197" s="93">
        <f t="shared" si="76"/>
        <v>3697</v>
      </c>
      <c r="AJ197" s="131">
        <f t="shared" si="61"/>
        <v>147.88</v>
      </c>
    </row>
    <row r="198" spans="1:37" ht="17.399999999999999" x14ac:dyDescent="0.3">
      <c r="A198" s="70" t="s">
        <v>42</v>
      </c>
      <c r="B198" s="148"/>
      <c r="C198" s="144" t="s">
        <v>350</v>
      </c>
      <c r="D198" s="168"/>
      <c r="E198" s="4" t="s">
        <v>198</v>
      </c>
      <c r="F198" s="5"/>
      <c r="G198" s="5"/>
      <c r="H198" s="5"/>
      <c r="I198" s="5"/>
      <c r="J198" s="5"/>
      <c r="K198" s="5"/>
      <c r="L198" s="5"/>
      <c r="M198" s="5"/>
      <c r="N198" s="5"/>
      <c r="O198" s="15"/>
      <c r="P198" s="5">
        <v>131</v>
      </c>
      <c r="Q198" s="88">
        <v>135</v>
      </c>
      <c r="R198" s="5"/>
      <c r="S198" s="87">
        <v>145</v>
      </c>
      <c r="T198" s="5">
        <v>170</v>
      </c>
      <c r="U198" s="5"/>
      <c r="V198" s="5">
        <v>148</v>
      </c>
      <c r="W198" s="5">
        <v>140</v>
      </c>
      <c r="X198" s="5">
        <v>157</v>
      </c>
      <c r="Y198" s="5"/>
      <c r="Z198" s="88">
        <v>145</v>
      </c>
      <c r="AA198" s="5">
        <v>150</v>
      </c>
      <c r="AB198" s="35">
        <v>169</v>
      </c>
      <c r="AC198" s="15">
        <f t="shared" si="77"/>
        <v>1490</v>
      </c>
      <c r="AD198" s="92">
        <f t="shared" si="74"/>
        <v>149</v>
      </c>
      <c r="AE198" s="92">
        <v>1236</v>
      </c>
      <c r="AF198" s="92">
        <f t="shared" si="75"/>
        <v>10</v>
      </c>
      <c r="AG198" s="92">
        <v>8</v>
      </c>
      <c r="AH198" s="92">
        <f t="shared" si="59"/>
        <v>18</v>
      </c>
      <c r="AI198" s="93">
        <f t="shared" si="76"/>
        <v>2726</v>
      </c>
      <c r="AJ198" s="96">
        <f t="shared" si="61"/>
        <v>151.44444444444446</v>
      </c>
    </row>
    <row r="199" spans="1:37" ht="17.399999999999999" x14ac:dyDescent="0.3">
      <c r="A199" s="70" t="s">
        <v>43</v>
      </c>
      <c r="B199" s="148"/>
      <c r="C199" s="144" t="s">
        <v>351</v>
      </c>
      <c r="D199" s="168"/>
      <c r="E199" s="4" t="s">
        <v>199</v>
      </c>
      <c r="F199" s="5"/>
      <c r="G199" s="5"/>
      <c r="H199" s="5"/>
      <c r="I199" s="5"/>
      <c r="J199" s="5"/>
      <c r="K199" s="5"/>
      <c r="L199" s="5"/>
      <c r="M199" s="5"/>
      <c r="N199" s="5"/>
      <c r="O199" s="15"/>
      <c r="P199" s="5"/>
      <c r="Q199" s="5"/>
      <c r="R199" s="5">
        <v>110</v>
      </c>
      <c r="S199" s="5"/>
      <c r="T199" s="5"/>
      <c r="U199" s="5"/>
      <c r="V199" s="5"/>
      <c r="W199" s="5"/>
      <c r="X199" s="5"/>
      <c r="Y199" s="5"/>
      <c r="Z199" s="5"/>
      <c r="AA199" s="5"/>
      <c r="AB199" s="35"/>
      <c r="AC199" s="15">
        <f t="shared" si="77"/>
        <v>110</v>
      </c>
      <c r="AD199" s="92">
        <f t="shared" si="74"/>
        <v>110</v>
      </c>
      <c r="AE199" s="92">
        <v>402</v>
      </c>
      <c r="AF199" s="92">
        <f t="shared" si="75"/>
        <v>1</v>
      </c>
      <c r="AG199" s="92">
        <v>3</v>
      </c>
      <c r="AH199" s="92">
        <f t="shared" si="59"/>
        <v>4</v>
      </c>
      <c r="AI199" s="93">
        <f t="shared" si="76"/>
        <v>512</v>
      </c>
      <c r="AJ199" s="96">
        <f t="shared" si="61"/>
        <v>128</v>
      </c>
    </row>
    <row r="200" spans="1:37" ht="17.399999999999999" x14ac:dyDescent="0.3">
      <c r="A200" s="70" t="s">
        <v>44</v>
      </c>
      <c r="B200" s="148"/>
      <c r="C200" s="144" t="s">
        <v>352</v>
      </c>
      <c r="D200" s="168"/>
      <c r="E200" s="4" t="s">
        <v>200</v>
      </c>
      <c r="F200" s="5"/>
      <c r="G200" s="5"/>
      <c r="H200" s="5"/>
      <c r="I200" s="5"/>
      <c r="J200" s="5"/>
      <c r="K200" s="5"/>
      <c r="L200" s="5"/>
      <c r="M200" s="5"/>
      <c r="N200" s="5"/>
      <c r="O200" s="15"/>
      <c r="P200" s="5">
        <v>113</v>
      </c>
      <c r="Q200" s="5">
        <v>131</v>
      </c>
      <c r="R200" s="5">
        <v>152</v>
      </c>
      <c r="S200" s="5"/>
      <c r="T200" s="5"/>
      <c r="U200" s="5">
        <v>156</v>
      </c>
      <c r="V200" s="5">
        <v>137</v>
      </c>
      <c r="W200" s="5"/>
      <c r="X200" s="5">
        <v>164</v>
      </c>
      <c r="Y200" s="5">
        <v>131</v>
      </c>
      <c r="Z200" s="5"/>
      <c r="AA200" s="5">
        <v>144</v>
      </c>
      <c r="AB200" s="35">
        <v>144</v>
      </c>
      <c r="AC200" s="15">
        <f t="shared" si="77"/>
        <v>1272</v>
      </c>
      <c r="AD200" s="92">
        <f t="shared" si="74"/>
        <v>141.33333333333334</v>
      </c>
      <c r="AE200" s="92">
        <v>809</v>
      </c>
      <c r="AF200" s="92">
        <f t="shared" si="75"/>
        <v>9</v>
      </c>
      <c r="AG200" s="92">
        <v>6</v>
      </c>
      <c r="AH200" s="92">
        <f t="shared" si="59"/>
        <v>15</v>
      </c>
      <c r="AI200" s="93">
        <f t="shared" si="76"/>
        <v>2081</v>
      </c>
      <c r="AJ200" s="96">
        <f t="shared" si="61"/>
        <v>138.73333333333332</v>
      </c>
    </row>
    <row r="201" spans="1:37" ht="17.399999999999999" x14ac:dyDescent="0.3">
      <c r="A201" s="70" t="s">
        <v>45</v>
      </c>
      <c r="B201" s="148"/>
      <c r="C201" s="144" t="s">
        <v>353</v>
      </c>
      <c r="D201" s="168"/>
      <c r="E201" s="4" t="s">
        <v>201</v>
      </c>
      <c r="F201" s="5"/>
      <c r="G201" s="5"/>
      <c r="H201" s="5"/>
      <c r="I201" s="5"/>
      <c r="J201" s="5"/>
      <c r="K201" s="5"/>
      <c r="L201" s="5"/>
      <c r="M201" s="5"/>
      <c r="N201" s="5"/>
      <c r="O201" s="17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7"/>
      <c r="AB201" s="35"/>
      <c r="AC201" s="15">
        <f t="shared" si="77"/>
        <v>0</v>
      </c>
      <c r="AD201" s="92" t="e">
        <f t="shared" si="74"/>
        <v>#DIV/0!</v>
      </c>
      <c r="AE201" s="92">
        <v>0</v>
      </c>
      <c r="AF201" s="92">
        <f t="shared" si="75"/>
        <v>0</v>
      </c>
      <c r="AG201" s="92">
        <v>0</v>
      </c>
      <c r="AH201" s="92">
        <f t="shared" si="59"/>
        <v>0</v>
      </c>
      <c r="AI201" s="93">
        <f t="shared" si="76"/>
        <v>0</v>
      </c>
      <c r="AJ201" s="96"/>
    </row>
    <row r="202" spans="1:37" ht="17.399999999999999" x14ac:dyDescent="0.3">
      <c r="A202" s="70" t="s">
        <v>46</v>
      </c>
      <c r="B202" s="148"/>
      <c r="C202" s="144" t="s">
        <v>354</v>
      </c>
      <c r="D202" s="168"/>
      <c r="E202" s="4" t="s">
        <v>366</v>
      </c>
      <c r="F202" s="5"/>
      <c r="G202" s="5"/>
      <c r="H202" s="5"/>
      <c r="I202" s="5"/>
      <c r="J202" s="5"/>
      <c r="K202" s="5"/>
      <c r="L202" s="5"/>
      <c r="M202" s="5"/>
      <c r="N202" s="5"/>
      <c r="O202" s="17"/>
      <c r="P202" s="5">
        <v>149</v>
      </c>
      <c r="Q202" s="5">
        <v>162</v>
      </c>
      <c r="R202" s="5"/>
      <c r="S202" s="5">
        <v>148</v>
      </c>
      <c r="T202" s="5">
        <v>156</v>
      </c>
      <c r="U202" s="5">
        <v>174</v>
      </c>
      <c r="V202" s="5">
        <v>126</v>
      </c>
      <c r="W202" s="5">
        <v>156</v>
      </c>
      <c r="X202" s="5">
        <v>136</v>
      </c>
      <c r="Y202" s="5"/>
      <c r="Z202" s="5">
        <v>143</v>
      </c>
      <c r="AA202" s="5"/>
      <c r="AB202" s="35"/>
      <c r="AC202" s="15">
        <f t="shared" ref="AC202:AC207" si="78">P202+Q202+R202+S202+T202+U202+V202+W202+X202+Y202+Z202+AA202+AB202</f>
        <v>1350</v>
      </c>
      <c r="AD202" s="92">
        <f t="shared" si="74"/>
        <v>150</v>
      </c>
      <c r="AE202" s="92">
        <v>957</v>
      </c>
      <c r="AF202" s="92">
        <f t="shared" si="75"/>
        <v>9</v>
      </c>
      <c r="AG202" s="92">
        <v>6</v>
      </c>
      <c r="AH202" s="92">
        <f t="shared" si="59"/>
        <v>15</v>
      </c>
      <c r="AI202" s="93">
        <f t="shared" si="76"/>
        <v>2307</v>
      </c>
      <c r="AJ202" s="96">
        <f t="shared" si="61"/>
        <v>153.80000000000001</v>
      </c>
    </row>
    <row r="203" spans="1:37" ht="17.399999999999999" x14ac:dyDescent="0.3">
      <c r="A203" s="70" t="s">
        <v>47</v>
      </c>
      <c r="B203" s="148"/>
      <c r="C203" s="144" t="s">
        <v>356</v>
      </c>
      <c r="D203" s="168"/>
      <c r="E203" s="4" t="s">
        <v>202</v>
      </c>
      <c r="F203" s="5"/>
      <c r="G203" s="5"/>
      <c r="H203" s="5"/>
      <c r="I203" s="5"/>
      <c r="J203" s="5"/>
      <c r="K203" s="5"/>
      <c r="L203" s="5"/>
      <c r="M203" s="5"/>
      <c r="N203" s="5"/>
      <c r="O203" s="17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35"/>
      <c r="AC203" s="15">
        <f t="shared" si="78"/>
        <v>0</v>
      </c>
      <c r="AD203" s="92" t="e">
        <f t="shared" si="74"/>
        <v>#DIV/0!</v>
      </c>
      <c r="AE203" s="92">
        <v>0</v>
      </c>
      <c r="AF203" s="92">
        <f t="shared" si="75"/>
        <v>0</v>
      </c>
      <c r="AG203" s="92">
        <v>0</v>
      </c>
      <c r="AH203" s="92">
        <f t="shared" si="59"/>
        <v>0</v>
      </c>
      <c r="AI203" s="93">
        <f t="shared" si="76"/>
        <v>0</v>
      </c>
      <c r="AJ203" s="96"/>
    </row>
    <row r="204" spans="1:37" ht="17.399999999999999" x14ac:dyDescent="0.3">
      <c r="A204" s="70" t="s">
        <v>48</v>
      </c>
      <c r="B204" s="148"/>
      <c r="C204" s="144" t="s">
        <v>360</v>
      </c>
      <c r="D204" s="168"/>
      <c r="E204" s="4" t="s">
        <v>203</v>
      </c>
      <c r="F204" s="5"/>
      <c r="G204" s="5"/>
      <c r="H204" s="5"/>
      <c r="I204" s="5"/>
      <c r="J204" s="5"/>
      <c r="K204" s="5"/>
      <c r="L204" s="5"/>
      <c r="M204" s="5"/>
      <c r="N204" s="5"/>
      <c r="O204" s="17"/>
      <c r="P204" s="5"/>
      <c r="Q204" s="5"/>
      <c r="R204" s="5"/>
      <c r="S204" s="5"/>
      <c r="T204" s="5">
        <v>126</v>
      </c>
      <c r="U204" s="5">
        <v>123</v>
      </c>
      <c r="V204" s="5"/>
      <c r="W204" s="5"/>
      <c r="X204" s="5"/>
      <c r="Y204" s="5">
        <v>128</v>
      </c>
      <c r="Z204" s="5"/>
      <c r="AA204" s="5"/>
      <c r="AB204" s="35">
        <v>112</v>
      </c>
      <c r="AC204" s="15">
        <f t="shared" si="78"/>
        <v>489</v>
      </c>
      <c r="AD204" s="92">
        <f t="shared" si="74"/>
        <v>122.25</v>
      </c>
      <c r="AE204" s="92">
        <v>118</v>
      </c>
      <c r="AF204" s="92">
        <f t="shared" si="75"/>
        <v>4</v>
      </c>
      <c r="AG204" s="92">
        <v>1</v>
      </c>
      <c r="AH204" s="92">
        <f t="shared" si="59"/>
        <v>5</v>
      </c>
      <c r="AI204" s="93">
        <f t="shared" si="76"/>
        <v>607</v>
      </c>
      <c r="AJ204" s="96">
        <f t="shared" si="61"/>
        <v>121.4</v>
      </c>
    </row>
    <row r="205" spans="1:37" ht="17.399999999999999" x14ac:dyDescent="0.3">
      <c r="A205" s="70" t="s">
        <v>49</v>
      </c>
      <c r="B205" s="148"/>
      <c r="C205" s="144" t="s">
        <v>373</v>
      </c>
      <c r="D205" s="168"/>
      <c r="E205" s="4" t="s">
        <v>204</v>
      </c>
      <c r="F205" s="5"/>
      <c r="G205" s="5"/>
      <c r="H205" s="5"/>
      <c r="I205" s="5"/>
      <c r="J205" s="5"/>
      <c r="K205" s="5"/>
      <c r="L205" s="5"/>
      <c r="M205" s="5"/>
      <c r="N205" s="5"/>
      <c r="O205" s="17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35"/>
      <c r="AC205" s="15">
        <f t="shared" si="78"/>
        <v>0</v>
      </c>
      <c r="AD205" s="92" t="e">
        <f t="shared" si="74"/>
        <v>#DIV/0!</v>
      </c>
      <c r="AE205" s="92">
        <v>405</v>
      </c>
      <c r="AF205" s="92">
        <f t="shared" si="75"/>
        <v>0</v>
      </c>
      <c r="AG205" s="92">
        <v>3</v>
      </c>
      <c r="AH205" s="92">
        <f t="shared" si="59"/>
        <v>3</v>
      </c>
      <c r="AI205" s="93">
        <f t="shared" si="76"/>
        <v>405</v>
      </c>
      <c r="AJ205" s="96">
        <f t="shared" si="61"/>
        <v>135</v>
      </c>
    </row>
    <row r="206" spans="1:37" ht="18" thickBot="1" x14ac:dyDescent="0.35">
      <c r="A206" s="71" t="s">
        <v>50</v>
      </c>
      <c r="B206" s="148"/>
      <c r="C206" s="146" t="s">
        <v>374</v>
      </c>
      <c r="D206" s="168"/>
      <c r="E206" s="8" t="s">
        <v>205</v>
      </c>
      <c r="F206" s="5"/>
      <c r="G206" s="5"/>
      <c r="H206" s="5"/>
      <c r="I206" s="5"/>
      <c r="J206" s="5"/>
      <c r="K206" s="5"/>
      <c r="L206" s="5"/>
      <c r="M206" s="5"/>
      <c r="N206" s="5"/>
      <c r="O206" s="17"/>
      <c r="P206" s="5">
        <v>153</v>
      </c>
      <c r="Q206" s="5">
        <v>148</v>
      </c>
      <c r="R206" s="5">
        <v>150</v>
      </c>
      <c r="S206" s="5">
        <v>159</v>
      </c>
      <c r="T206" s="5">
        <v>155</v>
      </c>
      <c r="U206" s="5">
        <v>158</v>
      </c>
      <c r="V206" s="5"/>
      <c r="W206" s="5">
        <v>172</v>
      </c>
      <c r="X206" s="5">
        <v>159</v>
      </c>
      <c r="Y206" s="5">
        <v>168</v>
      </c>
      <c r="Z206" s="5">
        <v>164</v>
      </c>
      <c r="AA206" s="5">
        <v>172</v>
      </c>
      <c r="AB206" s="35">
        <v>158</v>
      </c>
      <c r="AC206" s="15">
        <f t="shared" si="78"/>
        <v>1916</v>
      </c>
      <c r="AD206" s="92">
        <f t="shared" si="74"/>
        <v>159.66666666666666</v>
      </c>
      <c r="AE206" s="92">
        <v>1829</v>
      </c>
      <c r="AF206" s="92">
        <f t="shared" si="75"/>
        <v>12</v>
      </c>
      <c r="AG206" s="92">
        <v>12</v>
      </c>
      <c r="AH206" s="92">
        <f t="shared" si="59"/>
        <v>24</v>
      </c>
      <c r="AI206" s="93">
        <f t="shared" si="76"/>
        <v>3745</v>
      </c>
      <c r="AJ206" s="96">
        <f t="shared" si="61"/>
        <v>156.04166666666666</v>
      </c>
    </row>
    <row r="207" spans="1:37" ht="18" thickBot="1" x14ac:dyDescent="0.35">
      <c r="A207" s="71"/>
      <c r="B207" s="73"/>
      <c r="C207" s="123"/>
      <c r="D207" s="169"/>
      <c r="E207" s="8" t="s">
        <v>37</v>
      </c>
      <c r="F207" s="5"/>
      <c r="G207" s="5"/>
      <c r="H207" s="5"/>
      <c r="I207" s="5"/>
      <c r="J207" s="5"/>
      <c r="K207" s="5"/>
      <c r="L207" s="5"/>
      <c r="M207" s="5"/>
      <c r="N207" s="5"/>
      <c r="O207" s="17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35"/>
      <c r="AC207" s="15">
        <f t="shared" si="78"/>
        <v>0</v>
      </c>
      <c r="AD207" s="92" t="e">
        <f t="shared" si="74"/>
        <v>#DIV/0!</v>
      </c>
      <c r="AE207" s="92">
        <v>83</v>
      </c>
      <c r="AF207" s="92">
        <f t="shared" si="75"/>
        <v>0</v>
      </c>
      <c r="AG207" s="92">
        <v>1</v>
      </c>
      <c r="AH207" s="92">
        <f t="shared" si="59"/>
        <v>1</v>
      </c>
      <c r="AI207" s="95">
        <f t="shared" si="76"/>
        <v>83</v>
      </c>
      <c r="AJ207" s="96"/>
    </row>
    <row r="208" spans="1:37" ht="16.2" thickBot="1" x14ac:dyDescent="0.35">
      <c r="C208" s="22"/>
      <c r="D208" s="23"/>
      <c r="E208" s="82" t="s">
        <v>14</v>
      </c>
      <c r="F208" s="24"/>
      <c r="G208" s="24"/>
      <c r="H208" s="24"/>
      <c r="I208" s="24"/>
      <c r="J208" s="24"/>
      <c r="K208" s="24"/>
      <c r="L208" s="24"/>
      <c r="M208" s="24"/>
      <c r="N208" s="24"/>
      <c r="O208" s="25"/>
      <c r="P208" s="83">
        <f t="shared" ref="P208:AB208" si="79">SUM(P195:P207)</f>
        <v>858</v>
      </c>
      <c r="Q208" s="83">
        <f t="shared" si="79"/>
        <v>857</v>
      </c>
      <c r="R208" s="83">
        <f t="shared" si="79"/>
        <v>835</v>
      </c>
      <c r="S208" s="83">
        <f t="shared" si="79"/>
        <v>899</v>
      </c>
      <c r="T208" s="83">
        <f t="shared" si="79"/>
        <v>907</v>
      </c>
      <c r="U208" s="83">
        <f t="shared" si="79"/>
        <v>904</v>
      </c>
      <c r="V208" s="83">
        <f t="shared" si="79"/>
        <v>850</v>
      </c>
      <c r="W208" s="83">
        <f t="shared" si="79"/>
        <v>894</v>
      </c>
      <c r="X208" s="83">
        <f t="shared" si="79"/>
        <v>902</v>
      </c>
      <c r="Y208" s="83">
        <f t="shared" si="79"/>
        <v>822</v>
      </c>
      <c r="Z208" s="83">
        <f t="shared" si="79"/>
        <v>883</v>
      </c>
      <c r="AA208" s="83">
        <f t="shared" si="79"/>
        <v>918</v>
      </c>
      <c r="AB208" s="83">
        <f t="shared" si="79"/>
        <v>862</v>
      </c>
      <c r="AC208" s="84">
        <f>SUM(P208:AB208)</f>
        <v>11391</v>
      </c>
      <c r="AE208" s="80"/>
      <c r="AI208" s="97">
        <f>SUM(AI195:AI207)</f>
        <v>22935</v>
      </c>
      <c r="AK208" s="127">
        <f>MAX(AJ195:AJ207)</f>
        <v>156.04166666666666</v>
      </c>
    </row>
    <row r="209" spans="4:5" x14ac:dyDescent="0.25">
      <c r="E209" s="12"/>
    </row>
    <row r="211" spans="4:5" ht="22.8" x14ac:dyDescent="0.4">
      <c r="D211" s="157" t="s">
        <v>368</v>
      </c>
      <c r="E211" s="155"/>
    </row>
    <row r="212" spans="4:5" ht="22.8" x14ac:dyDescent="0.4">
      <c r="D212" s="156" t="s">
        <v>367</v>
      </c>
    </row>
  </sheetData>
  <mergeCells count="15">
    <mergeCell ref="E2:AD2"/>
    <mergeCell ref="D195:D207"/>
    <mergeCell ref="D180:D193"/>
    <mergeCell ref="D75:D88"/>
    <mergeCell ref="D152:D164"/>
    <mergeCell ref="D135:D147"/>
    <mergeCell ref="D120:D132"/>
    <mergeCell ref="D35:D45"/>
    <mergeCell ref="D166:D178"/>
    <mergeCell ref="D21:D33"/>
    <mergeCell ref="D61:D73"/>
    <mergeCell ref="D90:D102"/>
    <mergeCell ref="D106:D117"/>
    <mergeCell ref="D47:D57"/>
    <mergeCell ref="D6:D19"/>
  </mergeCells>
  <phoneticPr fontId="0" type="noConversion"/>
  <pageMargins left="0.19685039370078741" right="0.19685039370078741" top="0.59055118110236227" bottom="0.19685039370078741" header="0.19685039370078741" footer="0.51181102362204722"/>
  <pageSetup paperSize="9" scale="73" orientation="landscape" horizontalDpi="4294967293" r:id="rId1"/>
  <headerFooter alignWithMargins="0">
    <oddHeader xml:space="preserve">&amp;C&amp;"Book Antiqua,Félkövér"&amp;14Városi tekebajnokság 2012/2013.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2017. tavasz és éves</vt:lpstr>
    </vt:vector>
  </TitlesOfParts>
  <Company>Répcelak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Sportpálya;Gallen Ervin</dc:creator>
  <cp:lastModifiedBy>Gallen Ervin</cp:lastModifiedBy>
  <cp:lastPrinted>2016-02-22T17:28:21Z</cp:lastPrinted>
  <dcterms:created xsi:type="dcterms:W3CDTF">2005-11-25T17:18:26Z</dcterms:created>
  <dcterms:modified xsi:type="dcterms:W3CDTF">2017-05-12T18:23:55Z</dcterms:modified>
</cp:coreProperties>
</file>