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pce\OneDrive\Asztali gép\"/>
    </mc:Choice>
  </mc:AlternateContent>
  <xr:revisionPtr revIDLastSave="0" documentId="13_ncr:1_{261C6D9B-CDF8-4EA0-B570-48C1ED3AEB9D}" xr6:coauthVersionLast="45" xr6:coauthVersionMax="45" xr10:uidLastSave="{00000000-0000-0000-0000-000000000000}"/>
  <bookViews>
    <workbookView xWindow="-108" yWindow="-108" windowWidth="23256" windowHeight="12576" tabRatio="659" xr2:uid="{00000000-000D-0000-FFFF-FFFF00000000}"/>
  </bookViews>
  <sheets>
    <sheet name="2020. tavasz és év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29" i="7" l="1"/>
  <c r="AJ128" i="7"/>
  <c r="AF158" i="7" l="1"/>
  <c r="AF159" i="7"/>
  <c r="AB118" i="7"/>
  <c r="AC103" i="7" l="1"/>
  <c r="AC29" i="7" l="1"/>
  <c r="AI29" i="7" s="1"/>
  <c r="AC159" i="7" l="1"/>
  <c r="AI159" i="7" s="1"/>
  <c r="AJ159" i="7" s="1"/>
  <c r="AF45" i="7" l="1"/>
  <c r="AH45" i="7" s="1"/>
  <c r="AD45" i="7"/>
  <c r="AC45" i="7"/>
  <c r="AI45" i="7" s="1"/>
  <c r="AJ45" i="7" l="1"/>
  <c r="AF73" i="7"/>
  <c r="AH73" i="7" s="1"/>
  <c r="AD73" i="7"/>
  <c r="AC73" i="7"/>
  <c r="AI73" i="7" s="1"/>
  <c r="AJ73" i="7" l="1"/>
  <c r="AF17" i="7"/>
  <c r="AH17" i="7" s="1"/>
  <c r="AD17" i="7"/>
  <c r="AC17" i="7"/>
  <c r="AI17" i="7" s="1"/>
  <c r="AF173" i="7" l="1"/>
  <c r="AH173" i="7" s="1"/>
  <c r="AD173" i="7"/>
  <c r="AC173" i="7"/>
  <c r="AI173" i="7" s="1"/>
  <c r="AF157" i="7"/>
  <c r="AH157" i="7" s="1"/>
  <c r="AD157" i="7"/>
  <c r="AD158" i="7"/>
  <c r="AC157" i="7"/>
  <c r="AI157" i="7" s="1"/>
  <c r="AC158" i="7"/>
  <c r="AI158" i="7" s="1"/>
  <c r="AF129" i="7"/>
  <c r="AH129" i="7" s="1"/>
  <c r="AF130" i="7"/>
  <c r="AH130" i="7" s="1"/>
  <c r="AF131" i="7"/>
  <c r="AH131" i="7" s="1"/>
  <c r="AD129" i="7"/>
  <c r="AD130" i="7"/>
  <c r="AD131" i="7"/>
  <c r="AC129" i="7"/>
  <c r="AI129" i="7" s="1"/>
  <c r="AC130" i="7"/>
  <c r="AI130" i="7" s="1"/>
  <c r="AC131" i="7"/>
  <c r="AI131" i="7" s="1"/>
  <c r="AF116" i="7"/>
  <c r="AH116" i="7" s="1"/>
  <c r="AC116" i="7"/>
  <c r="AI116" i="7" s="1"/>
  <c r="AD116" i="7"/>
  <c r="AI103" i="7"/>
  <c r="AF103" i="7"/>
  <c r="AH103" i="7" s="1"/>
  <c r="AD103" i="7"/>
  <c r="AC59" i="7"/>
  <c r="AI59" i="7" s="1"/>
  <c r="AD59" i="7"/>
  <c r="AF59" i="7"/>
  <c r="AH59" i="7" s="1"/>
  <c r="AJ131" i="7" l="1"/>
  <c r="AJ157" i="7"/>
  <c r="AJ173" i="7"/>
  <c r="AJ130" i="7"/>
  <c r="AJ103" i="7"/>
  <c r="AJ59" i="7"/>
  <c r="AF84" i="7" l="1"/>
  <c r="AH84" i="7" s="1"/>
  <c r="AC156" i="7" l="1"/>
  <c r="AC84" i="7" l="1"/>
  <c r="AI84" i="7" s="1"/>
  <c r="AJ84" i="7" s="1"/>
  <c r="AD84" i="7"/>
  <c r="AI156" i="7" l="1"/>
  <c r="AF156" i="7"/>
  <c r="AH156" i="7" s="1"/>
  <c r="AD156" i="7"/>
  <c r="AF6" i="7" l="1"/>
  <c r="AH6" i="7" s="1"/>
  <c r="AF7" i="7"/>
  <c r="AH7" i="7" s="1"/>
  <c r="AF8" i="7"/>
  <c r="AH8" i="7" s="1"/>
  <c r="AF9" i="7"/>
  <c r="AH9" i="7" s="1"/>
  <c r="AF10" i="7"/>
  <c r="AH10" i="7" s="1"/>
  <c r="AF11" i="7"/>
  <c r="AH11" i="7" s="1"/>
  <c r="AF12" i="7"/>
  <c r="AH12" i="7" s="1"/>
  <c r="AF13" i="7"/>
  <c r="AH13" i="7" s="1"/>
  <c r="AF14" i="7"/>
  <c r="AH14" i="7" s="1"/>
  <c r="AF15" i="7"/>
  <c r="AH15" i="7" s="1"/>
  <c r="AF16" i="7"/>
  <c r="AH16" i="7" s="1"/>
  <c r="AF18" i="7"/>
  <c r="AH18" i="7" s="1"/>
  <c r="AF20" i="7"/>
  <c r="AH20" i="7" s="1"/>
  <c r="AF21" i="7"/>
  <c r="AH21" i="7" s="1"/>
  <c r="AF22" i="7"/>
  <c r="AH22" i="7" s="1"/>
  <c r="AF23" i="7"/>
  <c r="AH23" i="7" s="1"/>
  <c r="AF24" i="7"/>
  <c r="AH24" i="7" s="1"/>
  <c r="AF25" i="7"/>
  <c r="AH25" i="7" s="1"/>
  <c r="AF26" i="7"/>
  <c r="AH26" i="7" s="1"/>
  <c r="AF27" i="7"/>
  <c r="AH27" i="7" s="1"/>
  <c r="AF28" i="7"/>
  <c r="AH28" i="7" s="1"/>
  <c r="AF29" i="7"/>
  <c r="AH29" i="7" s="1"/>
  <c r="AJ29" i="7" s="1"/>
  <c r="AF30" i="7"/>
  <c r="AH30" i="7" s="1"/>
  <c r="AF34" i="7"/>
  <c r="AH34" i="7" s="1"/>
  <c r="AF35" i="7"/>
  <c r="AH35" i="7" s="1"/>
  <c r="AF36" i="7"/>
  <c r="AH36" i="7" s="1"/>
  <c r="AF37" i="7"/>
  <c r="AH37" i="7" s="1"/>
  <c r="AF38" i="7"/>
  <c r="AH38" i="7" s="1"/>
  <c r="AF39" i="7"/>
  <c r="AH39" i="7" s="1"/>
  <c r="AF40" i="7"/>
  <c r="AH40" i="7" s="1"/>
  <c r="AF41" i="7"/>
  <c r="AH41" i="7" s="1"/>
  <c r="AF42" i="7"/>
  <c r="AH42" i="7" s="1"/>
  <c r="AF43" i="7"/>
  <c r="AH43" i="7" s="1"/>
  <c r="AF44" i="7"/>
  <c r="AH44" i="7" s="1"/>
  <c r="AF46" i="7"/>
  <c r="AH46" i="7" s="1"/>
  <c r="AF48" i="7"/>
  <c r="AH48" i="7" s="1"/>
  <c r="AF49" i="7"/>
  <c r="AH49" i="7" s="1"/>
  <c r="AF50" i="7"/>
  <c r="AH50" i="7" s="1"/>
  <c r="AF51" i="7"/>
  <c r="AH51" i="7" s="1"/>
  <c r="AF52" i="7"/>
  <c r="AH52" i="7" s="1"/>
  <c r="AF53" i="7"/>
  <c r="AH53" i="7" s="1"/>
  <c r="AF54" i="7"/>
  <c r="AH54" i="7" s="1"/>
  <c r="AF55" i="7"/>
  <c r="AH55" i="7" s="1"/>
  <c r="AF56" i="7"/>
  <c r="AH56" i="7" s="1"/>
  <c r="AF57" i="7"/>
  <c r="AH57" i="7" s="1"/>
  <c r="AF58" i="7"/>
  <c r="AH58" i="7" s="1"/>
  <c r="AF60" i="7"/>
  <c r="AH60" i="7" s="1"/>
  <c r="AF62" i="7"/>
  <c r="AH62" i="7" s="1"/>
  <c r="AF63" i="7"/>
  <c r="AH63" i="7" s="1"/>
  <c r="AF64" i="7"/>
  <c r="AH64" i="7" s="1"/>
  <c r="AF65" i="7"/>
  <c r="AH65" i="7" s="1"/>
  <c r="AF66" i="7"/>
  <c r="AH66" i="7" s="1"/>
  <c r="AF67" i="7"/>
  <c r="AH67" i="7" s="1"/>
  <c r="AF68" i="7"/>
  <c r="AH68" i="7" s="1"/>
  <c r="AF69" i="7"/>
  <c r="AH69" i="7" s="1"/>
  <c r="AF70" i="7"/>
  <c r="AH70" i="7" s="1"/>
  <c r="AF71" i="7"/>
  <c r="AH71" i="7" s="1"/>
  <c r="AF72" i="7"/>
  <c r="AH72" i="7" s="1"/>
  <c r="AF74" i="7"/>
  <c r="AH74" i="7" s="1"/>
  <c r="AF78" i="7"/>
  <c r="AH78" i="7" s="1"/>
  <c r="AF79" i="7"/>
  <c r="AH79" i="7" s="1"/>
  <c r="AF80" i="7"/>
  <c r="AH80" i="7" s="1"/>
  <c r="AF81" i="7"/>
  <c r="AH81" i="7" s="1"/>
  <c r="AF82" i="7"/>
  <c r="AH82" i="7" s="1"/>
  <c r="AF83" i="7"/>
  <c r="AH83" i="7" s="1"/>
  <c r="AF85" i="7"/>
  <c r="AH85" i="7" s="1"/>
  <c r="AF86" i="7"/>
  <c r="AH86" i="7" s="1"/>
  <c r="AF87" i="7"/>
  <c r="AH87" i="7" s="1"/>
  <c r="AF88" i="7"/>
  <c r="AH88" i="7" s="1"/>
  <c r="AF89" i="7"/>
  <c r="AH89" i="7" s="1"/>
  <c r="AF92" i="7"/>
  <c r="AH92" i="7" s="1"/>
  <c r="AF93" i="7"/>
  <c r="AH93" i="7" s="1"/>
  <c r="AF94" i="7"/>
  <c r="AH94" i="7" s="1"/>
  <c r="AF95" i="7"/>
  <c r="AH95" i="7" s="1"/>
  <c r="AF96" i="7"/>
  <c r="AH96" i="7" s="1"/>
  <c r="AF97" i="7"/>
  <c r="AH97" i="7" s="1"/>
  <c r="AF98" i="7"/>
  <c r="AH98" i="7" s="1"/>
  <c r="AF99" i="7"/>
  <c r="AH99" i="7" s="1"/>
  <c r="AF100" i="7"/>
  <c r="AH100" i="7" s="1"/>
  <c r="AF101" i="7"/>
  <c r="AH101" i="7" s="1"/>
  <c r="AF102" i="7"/>
  <c r="AH102" i="7" s="1"/>
  <c r="AF104" i="7"/>
  <c r="AH104" i="7" s="1"/>
  <c r="AF107" i="7"/>
  <c r="AH107" i="7" s="1"/>
  <c r="AF108" i="7"/>
  <c r="AH108" i="7" s="1"/>
  <c r="AF109" i="7"/>
  <c r="AH109" i="7" s="1"/>
  <c r="AF110" i="7"/>
  <c r="AH110" i="7" s="1"/>
  <c r="AF111" i="7"/>
  <c r="AH111" i="7" s="1"/>
  <c r="AF112" i="7"/>
  <c r="AH112" i="7" s="1"/>
  <c r="AF113" i="7"/>
  <c r="AH113" i="7" s="1"/>
  <c r="AF114" i="7"/>
  <c r="AH114" i="7" s="1"/>
  <c r="AF115" i="7"/>
  <c r="AH115" i="7" s="1"/>
  <c r="AF117" i="7"/>
  <c r="AH117" i="7" s="1"/>
  <c r="AF122" i="7"/>
  <c r="AH122" i="7" s="1"/>
  <c r="AF123" i="7"/>
  <c r="AH123" i="7" s="1"/>
  <c r="AF124" i="7"/>
  <c r="AH124" i="7" s="1"/>
  <c r="AF125" i="7"/>
  <c r="AH125" i="7" s="1"/>
  <c r="AF126" i="7"/>
  <c r="AH126" i="7" s="1"/>
  <c r="AF127" i="7"/>
  <c r="AH127" i="7" s="1"/>
  <c r="AF128" i="7"/>
  <c r="AH128" i="7" s="1"/>
  <c r="AF132" i="7"/>
  <c r="AH132" i="7" s="1"/>
  <c r="AF134" i="7"/>
  <c r="AH134" i="7" s="1"/>
  <c r="AF135" i="7"/>
  <c r="AH135" i="7" s="1"/>
  <c r="AF136" i="7"/>
  <c r="AH136" i="7" s="1"/>
  <c r="AF137" i="7"/>
  <c r="AH137" i="7" s="1"/>
  <c r="AF138" i="7"/>
  <c r="AH138" i="7" s="1"/>
  <c r="AF139" i="7"/>
  <c r="AH139" i="7" s="1"/>
  <c r="AF140" i="7"/>
  <c r="AH140" i="7" s="1"/>
  <c r="AF141" i="7"/>
  <c r="AH141" i="7" s="1"/>
  <c r="AF142" i="7"/>
  <c r="AH142" i="7" s="1"/>
  <c r="AF143" i="7"/>
  <c r="AH143" i="7" s="1"/>
  <c r="AF144" i="7"/>
  <c r="AH144" i="7" s="1"/>
  <c r="AF145" i="7"/>
  <c r="AH145" i="7" s="1"/>
  <c r="AF147" i="7"/>
  <c r="AH147" i="7" s="1"/>
  <c r="AF148" i="7"/>
  <c r="AH148" i="7" s="1"/>
  <c r="AF149" i="7"/>
  <c r="AH149" i="7" s="1"/>
  <c r="AF150" i="7"/>
  <c r="AH150" i="7" s="1"/>
  <c r="AF151" i="7"/>
  <c r="AH151" i="7" s="1"/>
  <c r="AF152" i="7"/>
  <c r="AH152" i="7" s="1"/>
  <c r="AF153" i="7"/>
  <c r="AH153" i="7" s="1"/>
  <c r="AF154" i="7"/>
  <c r="AH154" i="7" s="1"/>
  <c r="AF155" i="7"/>
  <c r="AH155" i="7" s="1"/>
  <c r="AF160" i="7"/>
  <c r="AH160" i="7" s="1"/>
  <c r="AF162" i="7"/>
  <c r="AH162" i="7" s="1"/>
  <c r="AF163" i="7"/>
  <c r="AH163" i="7" s="1"/>
  <c r="AF164" i="7"/>
  <c r="AH164" i="7" s="1"/>
  <c r="AF165" i="7"/>
  <c r="AH165" i="7" s="1"/>
  <c r="AF166" i="7"/>
  <c r="AH166" i="7" s="1"/>
  <c r="AF167" i="7"/>
  <c r="AH167" i="7" s="1"/>
  <c r="AF168" i="7"/>
  <c r="AH168" i="7" s="1"/>
  <c r="AF169" i="7"/>
  <c r="AH169" i="7" s="1"/>
  <c r="AF170" i="7"/>
  <c r="AH170" i="7" s="1"/>
  <c r="AF171" i="7"/>
  <c r="AH171" i="7" s="1"/>
  <c r="AF172" i="7"/>
  <c r="AH172" i="7" s="1"/>
  <c r="AF174" i="7"/>
  <c r="AH174" i="7" s="1"/>
  <c r="AD6" i="7"/>
  <c r="AD7" i="7"/>
  <c r="AD8" i="7"/>
  <c r="AD9" i="7"/>
  <c r="AD10" i="7"/>
  <c r="AD11" i="7"/>
  <c r="AD12" i="7"/>
  <c r="AD13" i="7"/>
  <c r="AD14" i="7"/>
  <c r="AD15" i="7"/>
  <c r="AD16" i="7"/>
  <c r="AD18" i="7"/>
  <c r="AD20" i="7"/>
  <c r="AD21" i="7"/>
  <c r="AD22" i="7"/>
  <c r="AD23" i="7"/>
  <c r="AD24" i="7"/>
  <c r="AD25" i="7"/>
  <c r="AD26" i="7"/>
  <c r="AD27" i="7"/>
  <c r="AD28" i="7"/>
  <c r="AD29" i="7"/>
  <c r="AD30" i="7"/>
  <c r="AD34" i="7"/>
  <c r="AD35" i="7"/>
  <c r="AD36" i="7"/>
  <c r="AD37" i="7"/>
  <c r="AD38" i="7"/>
  <c r="AD39" i="7"/>
  <c r="AD40" i="7"/>
  <c r="AD41" i="7"/>
  <c r="AD42" i="7"/>
  <c r="AD43" i="7"/>
  <c r="AD44" i="7"/>
  <c r="AD46" i="7"/>
  <c r="AD48" i="7"/>
  <c r="AD49" i="7"/>
  <c r="AD50" i="7"/>
  <c r="AD51" i="7"/>
  <c r="AD52" i="7"/>
  <c r="AD53" i="7"/>
  <c r="AD54" i="7"/>
  <c r="AD55" i="7"/>
  <c r="AD56" i="7"/>
  <c r="AD57" i="7"/>
  <c r="AD58" i="7"/>
  <c r="AD60" i="7"/>
  <c r="AD62" i="7"/>
  <c r="AD63" i="7"/>
  <c r="AD64" i="7"/>
  <c r="AD65" i="7"/>
  <c r="AD66" i="7"/>
  <c r="AD67" i="7"/>
  <c r="AD68" i="7"/>
  <c r="AD69" i="7"/>
  <c r="AD70" i="7"/>
  <c r="AD71" i="7"/>
  <c r="AD72" i="7"/>
  <c r="AD74" i="7"/>
  <c r="AD78" i="7"/>
  <c r="AD79" i="7"/>
  <c r="AD80" i="7"/>
  <c r="AD81" i="7"/>
  <c r="AD82" i="7"/>
  <c r="AD83" i="7"/>
  <c r="AD85" i="7"/>
  <c r="AD86" i="7"/>
  <c r="AD87" i="7"/>
  <c r="AD88" i="7"/>
  <c r="AD89" i="7"/>
  <c r="AD92" i="7"/>
  <c r="AD93" i="7"/>
  <c r="AD94" i="7"/>
  <c r="AD95" i="7"/>
  <c r="AD96" i="7"/>
  <c r="AD97" i="7"/>
  <c r="AD98" i="7"/>
  <c r="AD99" i="7"/>
  <c r="AD100" i="7"/>
  <c r="AD101" i="7"/>
  <c r="AD102" i="7"/>
  <c r="AD104" i="7"/>
  <c r="AD107" i="7"/>
  <c r="AD108" i="7"/>
  <c r="AD109" i="7"/>
  <c r="AD110" i="7"/>
  <c r="AD111" i="7"/>
  <c r="AD112" i="7"/>
  <c r="AD113" i="7"/>
  <c r="AD114" i="7"/>
  <c r="AD115" i="7"/>
  <c r="AD117" i="7"/>
  <c r="AD122" i="7"/>
  <c r="AD123" i="7"/>
  <c r="AD124" i="7"/>
  <c r="AD125" i="7"/>
  <c r="AD126" i="7"/>
  <c r="AD127" i="7"/>
  <c r="AD128" i="7"/>
  <c r="AD132" i="7"/>
  <c r="AD134" i="7"/>
  <c r="AD135" i="7"/>
  <c r="AD136" i="7"/>
  <c r="AD137" i="7"/>
  <c r="AD138" i="7"/>
  <c r="AD139" i="7"/>
  <c r="AD140" i="7"/>
  <c r="AD141" i="7"/>
  <c r="AD142" i="7"/>
  <c r="AD143" i="7"/>
  <c r="AD144" i="7"/>
  <c r="AD145" i="7"/>
  <c r="AD147" i="7"/>
  <c r="AD148" i="7"/>
  <c r="AD149" i="7"/>
  <c r="AD150" i="7"/>
  <c r="AD151" i="7"/>
  <c r="AD152" i="7"/>
  <c r="AD153" i="7"/>
  <c r="AD154" i="7"/>
  <c r="AD155" i="7"/>
  <c r="AD160" i="7"/>
  <c r="AD162" i="7"/>
  <c r="AD163" i="7"/>
  <c r="AD164" i="7"/>
  <c r="AD165" i="7"/>
  <c r="AD166" i="7"/>
  <c r="AD167" i="7"/>
  <c r="AD168" i="7"/>
  <c r="AD169" i="7"/>
  <c r="AD170" i="7"/>
  <c r="AD171" i="7"/>
  <c r="AD172" i="7"/>
  <c r="AD174" i="7"/>
  <c r="AC88" i="7" l="1"/>
  <c r="AI88" i="7" l="1"/>
  <c r="AC62" i="7" l="1"/>
  <c r="AI62" i="7" l="1"/>
  <c r="AJ62" i="7" l="1"/>
  <c r="AC135" i="7"/>
  <c r="AI135" i="7" s="1"/>
  <c r="AJ135" i="7" s="1"/>
  <c r="AC136" i="7"/>
  <c r="AI136" i="7" s="1"/>
  <c r="AJ136" i="7" s="1"/>
  <c r="AC137" i="7"/>
  <c r="AI137" i="7" s="1"/>
  <c r="AJ137" i="7" s="1"/>
  <c r="AC138" i="7"/>
  <c r="AI138" i="7" s="1"/>
  <c r="AJ138" i="7" s="1"/>
  <c r="AC139" i="7"/>
  <c r="AI139" i="7" s="1"/>
  <c r="AJ139" i="7" s="1"/>
  <c r="AC140" i="7"/>
  <c r="AC141" i="7"/>
  <c r="AC142" i="7"/>
  <c r="AI142" i="7" s="1"/>
  <c r="AJ142" i="7" s="1"/>
  <c r="AC143" i="7"/>
  <c r="AI143" i="7" s="1"/>
  <c r="AJ143" i="7" s="1"/>
  <c r="AC144" i="7"/>
  <c r="AC145" i="7"/>
  <c r="AC134" i="7"/>
  <c r="AC171" i="7"/>
  <c r="AC172" i="7"/>
  <c r="AI172" i="7" s="1"/>
  <c r="AJ172" i="7" s="1"/>
  <c r="AB175" i="7"/>
  <c r="AA175" i="7"/>
  <c r="Z175" i="7"/>
  <c r="Y175" i="7"/>
  <c r="X175" i="7"/>
  <c r="W175" i="7"/>
  <c r="V175" i="7"/>
  <c r="U175" i="7"/>
  <c r="T175" i="7"/>
  <c r="S175" i="7"/>
  <c r="R175" i="7"/>
  <c r="Q175" i="7"/>
  <c r="P175" i="7"/>
  <c r="AC174" i="7"/>
  <c r="AC170" i="7"/>
  <c r="AC169" i="7"/>
  <c r="AC168" i="7"/>
  <c r="AC167" i="7"/>
  <c r="AC166" i="7"/>
  <c r="AC165" i="7"/>
  <c r="AC164" i="7"/>
  <c r="AC163" i="7"/>
  <c r="AC162" i="7"/>
  <c r="AI162" i="7" s="1"/>
  <c r="AC100" i="7"/>
  <c r="AC101" i="7"/>
  <c r="AC71" i="7"/>
  <c r="AC58" i="7"/>
  <c r="AC16" i="7"/>
  <c r="AI16" i="7" s="1"/>
  <c r="AJ16" i="7" s="1"/>
  <c r="AC79" i="7"/>
  <c r="AC85" i="7"/>
  <c r="AI85" i="7" s="1"/>
  <c r="AJ85" i="7" s="1"/>
  <c r="AC82" i="7"/>
  <c r="AC89" i="7"/>
  <c r="AC81" i="7"/>
  <c r="AC98" i="7"/>
  <c r="AC99" i="7"/>
  <c r="AC102" i="7"/>
  <c r="AC104" i="7"/>
  <c r="AC74" i="7"/>
  <c r="AC69" i="7"/>
  <c r="AC70" i="7"/>
  <c r="AC72" i="7"/>
  <c r="AI72" i="7" s="1"/>
  <c r="AC27" i="7"/>
  <c r="AC28" i="7"/>
  <c r="AI28" i="7" s="1"/>
  <c r="AJ28" i="7" s="1"/>
  <c r="AC30" i="7"/>
  <c r="AI30" i="7" s="1"/>
  <c r="AC15" i="7"/>
  <c r="AI15" i="7" s="1"/>
  <c r="AJ15" i="7" s="1"/>
  <c r="AC43" i="7"/>
  <c r="AI43" i="7" s="1"/>
  <c r="AJ43" i="7" s="1"/>
  <c r="AC44" i="7"/>
  <c r="AI44" i="7" s="1"/>
  <c r="AC127" i="7"/>
  <c r="AC128" i="7"/>
  <c r="AC132" i="7"/>
  <c r="AI132" i="7" s="1"/>
  <c r="AJ132" i="7" s="1"/>
  <c r="AC6" i="7"/>
  <c r="AC40" i="7"/>
  <c r="AC68" i="7"/>
  <c r="AC67" i="7"/>
  <c r="AC66" i="7"/>
  <c r="AC65" i="7"/>
  <c r="AI65" i="7" s="1"/>
  <c r="AJ65" i="7" s="1"/>
  <c r="AC64" i="7"/>
  <c r="AC63" i="7"/>
  <c r="AC97" i="7"/>
  <c r="AC96" i="7"/>
  <c r="AC95" i="7"/>
  <c r="AC94" i="7"/>
  <c r="AC93" i="7"/>
  <c r="AC92" i="7"/>
  <c r="AC110" i="7"/>
  <c r="AC155" i="7"/>
  <c r="AC148" i="7"/>
  <c r="AC149" i="7"/>
  <c r="AC150" i="7"/>
  <c r="AC151" i="7"/>
  <c r="AC152" i="7"/>
  <c r="AC153" i="7"/>
  <c r="AI153" i="7" s="1"/>
  <c r="AJ153" i="7" s="1"/>
  <c r="AC154" i="7"/>
  <c r="AI154" i="7" s="1"/>
  <c r="AJ154" i="7" s="1"/>
  <c r="AC147" i="7"/>
  <c r="AC56" i="7"/>
  <c r="AC52" i="7"/>
  <c r="AC160" i="7"/>
  <c r="AC125" i="7"/>
  <c r="AC124" i="7"/>
  <c r="AC122" i="7"/>
  <c r="AC126" i="7"/>
  <c r="AC123" i="7"/>
  <c r="AC107" i="7"/>
  <c r="AC108" i="7"/>
  <c r="AC117" i="7"/>
  <c r="AI117" i="7" s="1"/>
  <c r="AC113" i="7"/>
  <c r="AC109" i="7"/>
  <c r="AC111" i="7"/>
  <c r="AC112" i="7"/>
  <c r="AC114" i="7"/>
  <c r="AC115" i="7"/>
  <c r="AC83" i="7"/>
  <c r="AC80" i="7"/>
  <c r="AC78" i="7"/>
  <c r="AC86" i="7"/>
  <c r="AC87" i="7"/>
  <c r="AC50" i="7"/>
  <c r="AC48" i="7"/>
  <c r="AC51" i="7"/>
  <c r="AC49" i="7"/>
  <c r="AC55" i="7"/>
  <c r="AC53" i="7"/>
  <c r="AC57" i="7"/>
  <c r="AI57" i="7" s="1"/>
  <c r="AJ57" i="7" s="1"/>
  <c r="AC60" i="7"/>
  <c r="AI60" i="7" s="1"/>
  <c r="AC54" i="7"/>
  <c r="AC37" i="7"/>
  <c r="AC41" i="7"/>
  <c r="AI41" i="7" s="1"/>
  <c r="AJ41" i="7" s="1"/>
  <c r="AC46" i="7"/>
  <c r="AC39" i="7"/>
  <c r="AC38" i="7"/>
  <c r="AC36" i="7"/>
  <c r="AC34" i="7"/>
  <c r="AC35" i="7"/>
  <c r="AC42" i="7"/>
  <c r="AI42" i="7" s="1"/>
  <c r="AJ42" i="7" s="1"/>
  <c r="AC23" i="7"/>
  <c r="AC25" i="7"/>
  <c r="AC26" i="7"/>
  <c r="AC21" i="7"/>
  <c r="AC24" i="7"/>
  <c r="AI24" i="7" s="1"/>
  <c r="AC20" i="7"/>
  <c r="AC22" i="7"/>
  <c r="AC11" i="7"/>
  <c r="AI11" i="7" s="1"/>
  <c r="AJ11" i="7" s="1"/>
  <c r="AC8" i="7"/>
  <c r="AC13" i="7"/>
  <c r="AC7" i="7"/>
  <c r="AC12" i="7"/>
  <c r="AC14" i="7"/>
  <c r="AC9" i="7"/>
  <c r="AC10" i="7"/>
  <c r="AI10" i="7" s="1"/>
  <c r="AJ10" i="7" s="1"/>
  <c r="AC18" i="7"/>
  <c r="AB75" i="7"/>
  <c r="AB146" i="7"/>
  <c r="AB61" i="7"/>
  <c r="AB161" i="7"/>
  <c r="AB133" i="7"/>
  <c r="AB31" i="7"/>
  <c r="AB90" i="7"/>
  <c r="AB105" i="7"/>
  <c r="AB47" i="7"/>
  <c r="AB19" i="7"/>
  <c r="AA161" i="7"/>
  <c r="AA146" i="7"/>
  <c r="AA133" i="7"/>
  <c r="AA118" i="7"/>
  <c r="AA105" i="7"/>
  <c r="AA90" i="7"/>
  <c r="AA75" i="7"/>
  <c r="AA61" i="7"/>
  <c r="AA47" i="7"/>
  <c r="AA31" i="7"/>
  <c r="AA19" i="7"/>
  <c r="Z161" i="7"/>
  <c r="Y161" i="7"/>
  <c r="X161" i="7"/>
  <c r="W161" i="7"/>
  <c r="V161" i="7"/>
  <c r="U161" i="7"/>
  <c r="T161" i="7"/>
  <c r="S161" i="7"/>
  <c r="R161" i="7"/>
  <c r="Q161" i="7"/>
  <c r="P161" i="7"/>
  <c r="Z146" i="7"/>
  <c r="Y146" i="7"/>
  <c r="X146" i="7"/>
  <c r="W146" i="7"/>
  <c r="V146" i="7"/>
  <c r="U146" i="7"/>
  <c r="T146" i="7"/>
  <c r="S146" i="7"/>
  <c r="R146" i="7"/>
  <c r="Q146" i="7"/>
  <c r="P146" i="7"/>
  <c r="Y133" i="7"/>
  <c r="Y105" i="7"/>
  <c r="Y31" i="7"/>
  <c r="Y19" i="7"/>
  <c r="Y118" i="7"/>
  <c r="Y47" i="7"/>
  <c r="Y75" i="7"/>
  <c r="Y61" i="7"/>
  <c r="Y90" i="7"/>
  <c r="X90" i="7"/>
  <c r="X118" i="7"/>
  <c r="X19" i="7"/>
  <c r="X61" i="7"/>
  <c r="X75" i="7"/>
  <c r="X133" i="7"/>
  <c r="X47" i="7"/>
  <c r="X105" i="7"/>
  <c r="X31" i="7"/>
  <c r="Q19" i="7"/>
  <c r="R19" i="7"/>
  <c r="S19" i="7"/>
  <c r="T19" i="7"/>
  <c r="U19" i="7"/>
  <c r="V19" i="7"/>
  <c r="W19" i="7"/>
  <c r="Z19" i="7"/>
  <c r="Z133" i="7"/>
  <c r="W133" i="7"/>
  <c r="V133" i="7"/>
  <c r="U133" i="7"/>
  <c r="T133" i="7"/>
  <c r="S133" i="7"/>
  <c r="R133" i="7"/>
  <c r="Q133" i="7"/>
  <c r="P133" i="7"/>
  <c r="P19" i="7"/>
  <c r="Z118" i="7"/>
  <c r="W118" i="7"/>
  <c r="V118" i="7"/>
  <c r="U118" i="7"/>
  <c r="T118" i="7"/>
  <c r="S118" i="7"/>
  <c r="R118" i="7"/>
  <c r="Q118" i="7"/>
  <c r="P118" i="7"/>
  <c r="Q105" i="7"/>
  <c r="R105" i="7"/>
  <c r="S105" i="7"/>
  <c r="T105" i="7"/>
  <c r="U105" i="7"/>
  <c r="V105" i="7"/>
  <c r="W105" i="7"/>
  <c r="Z105" i="7"/>
  <c r="P105" i="7"/>
  <c r="P31" i="7"/>
  <c r="Q31" i="7"/>
  <c r="R31" i="7"/>
  <c r="S31" i="7"/>
  <c r="T31" i="7"/>
  <c r="U31" i="7"/>
  <c r="V31" i="7"/>
  <c r="W31" i="7"/>
  <c r="Z31" i="7"/>
  <c r="P47" i="7"/>
  <c r="Q47" i="7"/>
  <c r="R47" i="7"/>
  <c r="S47" i="7"/>
  <c r="T47" i="7"/>
  <c r="U47" i="7"/>
  <c r="V47" i="7"/>
  <c r="W47" i="7"/>
  <c r="Z47" i="7"/>
  <c r="P61" i="7"/>
  <c r="Q61" i="7"/>
  <c r="R61" i="7"/>
  <c r="S61" i="7"/>
  <c r="T61" i="7"/>
  <c r="U61" i="7"/>
  <c r="V61" i="7"/>
  <c r="W61" i="7"/>
  <c r="Z61" i="7"/>
  <c r="P75" i="7"/>
  <c r="Q75" i="7"/>
  <c r="R75" i="7"/>
  <c r="S75" i="7"/>
  <c r="T75" i="7"/>
  <c r="U75" i="7"/>
  <c r="V75" i="7"/>
  <c r="W75" i="7"/>
  <c r="Z75" i="7"/>
  <c r="P90" i="7"/>
  <c r="Q90" i="7"/>
  <c r="R90" i="7"/>
  <c r="S90" i="7"/>
  <c r="T90" i="7"/>
  <c r="U90" i="7"/>
  <c r="V90" i="7"/>
  <c r="W90" i="7"/>
  <c r="Z90" i="7"/>
  <c r="AI18" i="7" l="1"/>
  <c r="AI9" i="7"/>
  <c r="AJ9" i="7" s="1"/>
  <c r="AI12" i="7"/>
  <c r="AI13" i="7"/>
  <c r="AJ13" i="7" s="1"/>
  <c r="AI22" i="7"/>
  <c r="AJ22" i="7" s="1"/>
  <c r="AI26" i="7"/>
  <c r="AJ26" i="7" s="1"/>
  <c r="AI23" i="7"/>
  <c r="AJ23" i="7" s="1"/>
  <c r="AI35" i="7"/>
  <c r="AJ35" i="7" s="1"/>
  <c r="AI36" i="7"/>
  <c r="AJ36" i="7" s="1"/>
  <c r="AI39" i="7"/>
  <c r="AJ39" i="7" s="1"/>
  <c r="AI54" i="7"/>
  <c r="AJ54" i="7" s="1"/>
  <c r="AI55" i="7"/>
  <c r="AJ55" i="7" s="1"/>
  <c r="AI51" i="7"/>
  <c r="AJ51" i="7" s="1"/>
  <c r="AI50" i="7"/>
  <c r="AJ50" i="7" s="1"/>
  <c r="AI86" i="7"/>
  <c r="AI80" i="7"/>
  <c r="AJ80" i="7" s="1"/>
  <c r="AI115" i="7"/>
  <c r="AJ115" i="7" s="1"/>
  <c r="AI112" i="7"/>
  <c r="AJ112" i="7" s="1"/>
  <c r="AI109" i="7"/>
  <c r="AJ109" i="7" s="1"/>
  <c r="AI107" i="7"/>
  <c r="AI126" i="7"/>
  <c r="AJ126" i="7" s="1"/>
  <c r="AI124" i="7"/>
  <c r="AJ124" i="7" s="1"/>
  <c r="AI160" i="7"/>
  <c r="AI56" i="7"/>
  <c r="AJ56" i="7" s="1"/>
  <c r="AI152" i="7"/>
  <c r="AI150" i="7"/>
  <c r="AJ150" i="7" s="1"/>
  <c r="AI148" i="7"/>
  <c r="AJ148" i="7" s="1"/>
  <c r="AI110" i="7"/>
  <c r="AJ110" i="7" s="1"/>
  <c r="AI93" i="7"/>
  <c r="AJ93" i="7" s="1"/>
  <c r="AI95" i="7"/>
  <c r="AJ95" i="7" s="1"/>
  <c r="AI97" i="7"/>
  <c r="AJ97" i="7" s="1"/>
  <c r="AI64" i="7"/>
  <c r="AJ64" i="7" s="1"/>
  <c r="AI66" i="7"/>
  <c r="AJ66" i="7" s="1"/>
  <c r="AI68" i="7"/>
  <c r="AJ68" i="7" s="1"/>
  <c r="AI127" i="7"/>
  <c r="AJ127" i="7" s="1"/>
  <c r="AI27" i="7"/>
  <c r="AJ27" i="7" s="1"/>
  <c r="AI70" i="7"/>
  <c r="AI74" i="7"/>
  <c r="AI102" i="7"/>
  <c r="AI98" i="7"/>
  <c r="AJ98" i="7" s="1"/>
  <c r="AI89" i="7"/>
  <c r="AJ89" i="7" s="1"/>
  <c r="AI58" i="7"/>
  <c r="AJ58" i="7" s="1"/>
  <c r="AI101" i="7"/>
  <c r="AJ101" i="7" s="1"/>
  <c r="AI163" i="7"/>
  <c r="AJ163" i="7" s="1"/>
  <c r="AI165" i="7"/>
  <c r="AJ165" i="7" s="1"/>
  <c r="AI167" i="7"/>
  <c r="AJ167" i="7" s="1"/>
  <c r="AI169" i="7"/>
  <c r="AJ169" i="7" s="1"/>
  <c r="AI174" i="7"/>
  <c r="AJ174" i="7" s="1"/>
  <c r="AI134" i="7"/>
  <c r="AI144" i="7"/>
  <c r="AJ144" i="7" s="1"/>
  <c r="AI140" i="7"/>
  <c r="AJ140" i="7" s="1"/>
  <c r="AI14" i="7"/>
  <c r="AJ14" i="7" s="1"/>
  <c r="AI7" i="7"/>
  <c r="AJ7" i="7" s="1"/>
  <c r="AI8" i="7"/>
  <c r="AJ8" i="7" s="1"/>
  <c r="AI20" i="7"/>
  <c r="AI21" i="7"/>
  <c r="AJ21" i="7" s="1"/>
  <c r="AI25" i="7"/>
  <c r="AJ25" i="7" s="1"/>
  <c r="AI34" i="7"/>
  <c r="AI38" i="7"/>
  <c r="AJ38" i="7" s="1"/>
  <c r="AI46" i="7"/>
  <c r="AI37" i="7"/>
  <c r="AJ37" i="7" s="1"/>
  <c r="AI53" i="7"/>
  <c r="AJ53" i="7" s="1"/>
  <c r="AI49" i="7"/>
  <c r="AJ49" i="7" s="1"/>
  <c r="AI48" i="7"/>
  <c r="AI87" i="7"/>
  <c r="AI78" i="7"/>
  <c r="AI83" i="7"/>
  <c r="AJ83" i="7" s="1"/>
  <c r="AI114" i="7"/>
  <c r="AI111" i="7"/>
  <c r="AJ111" i="7" s="1"/>
  <c r="AI113" i="7"/>
  <c r="AI108" i="7"/>
  <c r="AJ108" i="7" s="1"/>
  <c r="AI123" i="7"/>
  <c r="AJ123" i="7" s="1"/>
  <c r="AI122" i="7"/>
  <c r="AI125" i="7"/>
  <c r="AJ125" i="7" s="1"/>
  <c r="AI52" i="7"/>
  <c r="AJ52" i="7" s="1"/>
  <c r="AI147" i="7"/>
  <c r="AI151" i="7"/>
  <c r="AJ151" i="7" s="1"/>
  <c r="AI149" i="7"/>
  <c r="AJ149" i="7" s="1"/>
  <c r="AI155" i="7"/>
  <c r="AJ155" i="7" s="1"/>
  <c r="AI92" i="7"/>
  <c r="AI94" i="7"/>
  <c r="AJ94" i="7" s="1"/>
  <c r="AI96" i="7"/>
  <c r="AJ96" i="7" s="1"/>
  <c r="AI63" i="7"/>
  <c r="AI67" i="7"/>
  <c r="AJ67" i="7" s="1"/>
  <c r="AI40" i="7"/>
  <c r="AJ40" i="7" s="1"/>
  <c r="AI6" i="7"/>
  <c r="AI128" i="7"/>
  <c r="AI69" i="7"/>
  <c r="AI104" i="7"/>
  <c r="AI99" i="7"/>
  <c r="AJ99" i="7" s="1"/>
  <c r="AI81" i="7"/>
  <c r="AJ81" i="7" s="1"/>
  <c r="AI82" i="7"/>
  <c r="AJ82" i="7" s="1"/>
  <c r="AI79" i="7"/>
  <c r="AJ79" i="7" s="1"/>
  <c r="AI71" i="7"/>
  <c r="AI100" i="7"/>
  <c r="AJ100" i="7" s="1"/>
  <c r="AJ162" i="7"/>
  <c r="AI164" i="7"/>
  <c r="AJ164" i="7" s="1"/>
  <c r="AI166" i="7"/>
  <c r="AJ166" i="7" s="1"/>
  <c r="AI168" i="7"/>
  <c r="AJ168" i="7" s="1"/>
  <c r="AI170" i="7"/>
  <c r="AJ170" i="7" s="1"/>
  <c r="AI171" i="7"/>
  <c r="AJ171" i="7" s="1"/>
  <c r="AI145" i="7"/>
  <c r="AI141" i="7"/>
  <c r="AJ141" i="7" s="1"/>
  <c r="AC161" i="7"/>
  <c r="AC175" i="7"/>
  <c r="AC146" i="7"/>
  <c r="AC75" i="7"/>
  <c r="AC61" i="7"/>
  <c r="AC105" i="7"/>
  <c r="AC19" i="7"/>
  <c r="AC47" i="7"/>
  <c r="AC90" i="7"/>
  <c r="AC31" i="7"/>
  <c r="AC118" i="7"/>
  <c r="AC133" i="7"/>
  <c r="AK175" i="7" l="1"/>
  <c r="AI175" i="7"/>
  <c r="AI118" i="7"/>
  <c r="AJ107" i="7"/>
  <c r="AK118" i="7" s="1"/>
  <c r="AI19" i="7"/>
  <c r="AJ19" i="7" s="1"/>
  <c r="AJ6" i="7"/>
  <c r="AK19" i="7" s="1"/>
  <c r="AJ63" i="7"/>
  <c r="AK75" i="7" s="1"/>
  <c r="AI75" i="7"/>
  <c r="AJ75" i="7" s="1"/>
  <c r="AJ92" i="7"/>
  <c r="AK105" i="7" s="1"/>
  <c r="AI105" i="7"/>
  <c r="AJ147" i="7"/>
  <c r="AK161" i="7" s="1"/>
  <c r="AI161" i="7"/>
  <c r="AJ122" i="7"/>
  <c r="AK133" i="7" s="1"/>
  <c r="AI133" i="7"/>
  <c r="AI90" i="7"/>
  <c r="AJ78" i="7"/>
  <c r="AK90" i="7" s="1"/>
  <c r="AI61" i="7"/>
  <c r="AJ61" i="7" s="1"/>
  <c r="AJ48" i="7"/>
  <c r="AK61" i="7" s="1"/>
  <c r="AI47" i="7"/>
  <c r="AJ34" i="7"/>
  <c r="AK47" i="7" s="1"/>
  <c r="AJ20" i="7"/>
  <c r="AK31" i="7" s="1"/>
  <c r="AI31" i="7"/>
  <c r="AJ31" i="7" s="1"/>
  <c r="AI146" i="7"/>
  <c r="AJ134" i="7"/>
  <c r="AK146" i="7" s="1"/>
</calcChain>
</file>

<file path=xl/sharedStrings.xml><?xml version="1.0" encoding="utf-8"?>
<sst xmlns="http://schemas.openxmlformats.org/spreadsheetml/2006/main" count="590" uniqueCount="333">
  <si>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</si>
  <si>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</si>
  <si>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</si>
  <si>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</si>
  <si>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</si>
  <si>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</si>
  <si>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</si>
  <si>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</si>
  <si>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</si>
  <si>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összesen</t>
  </si>
  <si>
    <t>Csapat-</t>
  </si>
  <si>
    <t>létszám</t>
  </si>
  <si>
    <t>Sor-</t>
  </si>
  <si>
    <t>szám</t>
  </si>
  <si>
    <t>Összesen:</t>
  </si>
  <si>
    <t>XIV.</t>
  </si>
  <si>
    <t>XV.</t>
  </si>
  <si>
    <t>XVI.</t>
  </si>
  <si>
    <t>XVII.</t>
  </si>
  <si>
    <t>XVIII.</t>
  </si>
  <si>
    <t>XIX.</t>
  </si>
  <si>
    <t>XX.</t>
  </si>
  <si>
    <t>XXI.</t>
  </si>
  <si>
    <t>XXII.</t>
  </si>
  <si>
    <t>XXIII.</t>
  </si>
  <si>
    <t>XXIV.</t>
  </si>
  <si>
    <t>XXVI.</t>
  </si>
  <si>
    <t>XXV.</t>
  </si>
  <si>
    <t>Tavaszi átlag</t>
  </si>
  <si>
    <t>Őszi ütött fa</t>
  </si>
  <si>
    <t>Tavaszi mérk. szám</t>
  </si>
  <si>
    <t>Őszi mérk. szám</t>
  </si>
  <si>
    <t>Éves mérk. szám</t>
  </si>
  <si>
    <t>Éves össz. fa</t>
  </si>
  <si>
    <t>Éves átlag</t>
  </si>
  <si>
    <t>Legjobb egyéni átlag</t>
  </si>
  <si>
    <t>csere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</si>
  <si>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</si>
  <si>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</si>
  <si>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</si>
  <si>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</si>
  <si>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</si>
  <si>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</si>
  <si>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</si>
  <si>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</si>
  <si>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</si>
  <si>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</si>
  <si>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</si>
  <si>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</si>
  <si>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Varga László</t>
  </si>
  <si>
    <t>Bődi József</t>
  </si>
  <si>
    <t>Varga Tibor</t>
  </si>
  <si>
    <t>Kéri Lajos</t>
  </si>
  <si>
    <t>Varga Péter</t>
  </si>
  <si>
    <t>Németh Lajos</t>
  </si>
  <si>
    <t>Németh András</t>
  </si>
  <si>
    <t>Horváth Ernő</t>
  </si>
  <si>
    <t>Varga Gábor</t>
  </si>
  <si>
    <t>Litovel SE</t>
  </si>
  <si>
    <t>Vass László</t>
  </si>
  <si>
    <t>Vass Eszter</t>
  </si>
  <si>
    <t>Neubauer Andrea</t>
  </si>
  <si>
    <t>Kiss Zsolt</t>
  </si>
  <si>
    <t>Csuka Péter</t>
  </si>
  <si>
    <t>Szalai Imre</t>
  </si>
  <si>
    <t>Varga Balázs</t>
  </si>
  <si>
    <t>Zöld Sasok</t>
  </si>
  <si>
    <t>Simon László</t>
  </si>
  <si>
    <t>Németh Zsolt</t>
  </si>
  <si>
    <t>Patyi Csongor</t>
  </si>
  <si>
    <t>Erdélyi Zsolt</t>
  </si>
  <si>
    <t>Tamás József</t>
  </si>
  <si>
    <t>Tarczi Sándor</t>
  </si>
  <si>
    <t>Baranyai András</t>
  </si>
  <si>
    <t>Tanai István</t>
  </si>
  <si>
    <t>Horváth Zoltán</t>
  </si>
  <si>
    <t>Ostffyasszonyfa TK</t>
  </si>
  <si>
    <t>Mihácsi Szabolcs</t>
  </si>
  <si>
    <t>Baranyai Zoltán</t>
  </si>
  <si>
    <t>Vörös Attila</t>
  </si>
  <si>
    <t>Vörös Tibor</t>
  </si>
  <si>
    <t>Buzás Jenő</t>
  </si>
  <si>
    <t>Nagy István</t>
  </si>
  <si>
    <t>Giczi József</t>
  </si>
  <si>
    <t>Horváth Gábor</t>
  </si>
  <si>
    <t>Pályakezdők</t>
  </si>
  <si>
    <t>Horváth Róbert</t>
  </si>
  <si>
    <t>Nagy László</t>
  </si>
  <si>
    <t>Németh Szandra</t>
  </si>
  <si>
    <t>Cirák Fortuna Söröző</t>
  </si>
  <si>
    <t>Bella Ernő</t>
  </si>
  <si>
    <t>Mesterházy Károly</t>
  </si>
  <si>
    <t>Pál Zoltán</t>
  </si>
  <si>
    <t>Gazdag Ernő</t>
  </si>
  <si>
    <t>Németh István</t>
  </si>
  <si>
    <t>Zsámboki István</t>
  </si>
  <si>
    <t>Bella János</t>
  </si>
  <si>
    <t>Kondor Attila</t>
  </si>
  <si>
    <t>Mészáros Zoltán</t>
  </si>
  <si>
    <t>Kovács László</t>
  </si>
  <si>
    <t>Pungor Péter</t>
  </si>
  <si>
    <t>Varga Zoltán</t>
  </si>
  <si>
    <t>Patkó Ernő</t>
  </si>
  <si>
    <t>Csordás László</t>
  </si>
  <si>
    <t>Balogh Csaba</t>
  </si>
  <si>
    <t>Horváth Péter</t>
  </si>
  <si>
    <t>Golyós Csajok</t>
  </si>
  <si>
    <t>Illés Gizella</t>
  </si>
  <si>
    <t>Lónai Gáborné</t>
  </si>
  <si>
    <t>Kulcsár Péterné</t>
  </si>
  <si>
    <t>Molnár Lászlóné</t>
  </si>
  <si>
    <t>Kovács Pálné</t>
  </si>
  <si>
    <t>Biczóné Gondos Ilona</t>
  </si>
  <si>
    <t>Móricz Zoltánné</t>
  </si>
  <si>
    <t>Lónai Ákos</t>
  </si>
  <si>
    <t>Tökös tekések</t>
  </si>
  <si>
    <t>Szabó Szilvia</t>
  </si>
  <si>
    <t>Bedi Attila</t>
  </si>
  <si>
    <t>Gömböcz Ferenc</t>
  </si>
  <si>
    <t>Gömböcz Endre</t>
  </si>
  <si>
    <t>Pintér Gergő</t>
  </si>
  <si>
    <t>Németh Andor</t>
  </si>
  <si>
    <t>Kétjobbkezesek</t>
  </si>
  <si>
    <t>Szabó Anna</t>
  </si>
  <si>
    <t>Szabó Róbert</t>
  </si>
  <si>
    <t>Szalai Szabolcs</t>
  </si>
  <si>
    <t>Király Zoltán</t>
  </si>
  <si>
    <t>Gallen Ervin</t>
  </si>
  <si>
    <t>Németh Ákos</t>
  </si>
  <si>
    <t>Marácz Dániel</t>
  </si>
  <si>
    <t>Pájter Krisztián</t>
  </si>
  <si>
    <t>Keszey Lajos</t>
  </si>
  <si>
    <t>Ambrus Zsolt</t>
  </si>
  <si>
    <t>Wittinger Zsolt</t>
  </si>
  <si>
    <t>Király Zsolt</t>
  </si>
  <si>
    <t>Ostffyasszonyfa TEAM</t>
  </si>
  <si>
    <t>Varga Renáta</t>
  </si>
  <si>
    <t>Vörösné Hajba Veronika</t>
  </si>
  <si>
    <t>Horváth Diána</t>
  </si>
  <si>
    <t>Bagics László</t>
  </si>
  <si>
    <t>Szabó Zsolt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</si>
  <si>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</si>
  <si>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</si>
  <si>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</si>
  <si>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</si>
  <si>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</si>
  <si>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</si>
  <si>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</si>
  <si>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</si>
  <si>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</si>
  <si>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</si>
  <si>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</si>
  <si>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</si>
  <si>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</si>
  <si>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</si>
  <si>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</si>
  <si>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</si>
  <si>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</si>
  <si>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</si>
  <si>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</si>
  <si>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</si>
  <si>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</si>
  <si>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</si>
  <si>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</si>
  <si>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</si>
  <si>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</si>
  <si>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</si>
  <si>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</si>
  <si>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</si>
  <si>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</si>
  <si>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</si>
  <si>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</si>
  <si>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</si>
  <si>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</si>
  <si>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</si>
  <si>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</si>
  <si>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</si>
  <si>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</si>
  <si>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</si>
  <si>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</si>
  <si>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</si>
  <si>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</si>
  <si>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</si>
  <si>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</si>
  <si>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</si>
  <si>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</si>
  <si>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</si>
  <si>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</si>
  <si>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</si>
  <si>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</si>
  <si>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</si>
  <si>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</si>
  <si>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</si>
  <si>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</si>
  <si>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</si>
  <si>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</si>
  <si>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</si>
  <si>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</si>
  <si>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</si>
  <si>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</si>
  <si>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</si>
  <si>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</si>
  <si>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</si>
  <si>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</si>
  <si>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</si>
  <si>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</si>
  <si>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</si>
  <si>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</si>
  <si>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</si>
  <si>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</si>
  <si>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</si>
  <si>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</si>
  <si>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</si>
  <si>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</si>
  <si>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</si>
  <si>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</si>
  <si>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</si>
  <si>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</si>
  <si>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</si>
  <si>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</si>
  <si>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</si>
  <si>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</si>
  <si>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</si>
  <si>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</si>
  <si>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</si>
  <si>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</si>
  <si>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</si>
  <si>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</si>
  <si>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</si>
  <si>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</si>
  <si>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</si>
  <si>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</si>
  <si>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</si>
  <si>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</si>
  <si>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</si>
  <si>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</si>
  <si>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</si>
  <si>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</si>
  <si>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</si>
  <si>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</si>
  <si>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</si>
  <si>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</si>
  <si>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</si>
  <si>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</si>
  <si>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</si>
  <si>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</si>
  <si>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</si>
  <si>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</si>
  <si>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</si>
  <si>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</si>
  <si>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</si>
  <si>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</si>
  <si>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</si>
  <si>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</si>
  <si>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</si>
  <si>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</si>
  <si>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</si>
  <si>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</si>
  <si>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</si>
  <si>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</si>
  <si>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</si>
  <si>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</si>
  <si>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</si>
  <si>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</si>
  <si>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</si>
  <si>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</si>
  <si>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</si>
  <si>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Vánkos Zoltán</t>
  </si>
  <si>
    <t>Kovács Gábor</t>
  </si>
  <si>
    <t>Kocsis Sándor</t>
  </si>
  <si>
    <t>Csak a tavaszi idényre lett nevezve!</t>
  </si>
  <si>
    <t>Brányi Emil</t>
  </si>
  <si>
    <t>csere2</t>
  </si>
  <si>
    <t>Old-Boys</t>
  </si>
  <si>
    <t>Répcelak Városi Tekebajnokság 2020. tavaszi és éves össz egyéni eredmények, átlagok</t>
  </si>
  <si>
    <t>Csiszler Róbert igaz</t>
  </si>
  <si>
    <t>Süle József</t>
  </si>
  <si>
    <t>Bándoli Zsolt</t>
  </si>
  <si>
    <t>Fodor Lajos</t>
  </si>
  <si>
    <t>Tóth Tamás</t>
  </si>
  <si>
    <t>Asbót István</t>
  </si>
  <si>
    <t>Bokkor Sándor</t>
  </si>
  <si>
    <t>Csete Balázs</t>
  </si>
  <si>
    <t>Id. Csete József</t>
  </si>
  <si>
    <t>Ifj Csete József</t>
  </si>
  <si>
    <t>Nagy István József</t>
  </si>
  <si>
    <t>Papp Ádám NBIII igazolt</t>
  </si>
  <si>
    <t>Szarka Miklós</t>
  </si>
  <si>
    <t>Gáncs András Igazolt</t>
  </si>
  <si>
    <t>Tóth Miklós</t>
  </si>
  <si>
    <t>Farkas Richárd</t>
  </si>
  <si>
    <t>Parrag Attila</t>
  </si>
  <si>
    <t>Skultéty Szilárd</t>
  </si>
  <si>
    <t>Farkasné Horváth Gertrúd</t>
  </si>
  <si>
    <t>Tóth Pálné</t>
  </si>
  <si>
    <t>Kovács Klaudia</t>
  </si>
  <si>
    <t xml:space="preserve">Hajba Lajos </t>
  </si>
  <si>
    <t>Ács Attila</t>
  </si>
  <si>
    <t>Nagy Antal</t>
  </si>
  <si>
    <t>Műhely Étterem és Club</t>
  </si>
  <si>
    <t>ifj Kovács László</t>
  </si>
  <si>
    <t>Horváth Béla</t>
  </si>
  <si>
    <t>Németh Gábor</t>
  </si>
  <si>
    <t>Lónai Gábor igazolt</t>
  </si>
  <si>
    <t>Kovács Gergő</t>
  </si>
  <si>
    <t>ifj.Horváth Zoltán</t>
  </si>
  <si>
    <t>Fehér Timea</t>
  </si>
  <si>
    <t>Varga Marcell igazolt</t>
  </si>
  <si>
    <t>Mihácsiné Betti</t>
  </si>
  <si>
    <t>Vörös Lászlóné Ibolya</t>
  </si>
  <si>
    <t>Mihácsi Hédi</t>
  </si>
  <si>
    <t>Iker László</t>
  </si>
  <si>
    <t>Pálla Alex</t>
  </si>
  <si>
    <t>Nyéki Lajos</t>
  </si>
  <si>
    <t>Kondora Zsolt</t>
  </si>
  <si>
    <t>Jámbor Antal</t>
  </si>
  <si>
    <t>Rövid Péter</t>
  </si>
  <si>
    <t>Podlaviczky József</t>
  </si>
  <si>
    <t>Cser László NBIII.</t>
  </si>
  <si>
    <t>Farkasné Tóth Marika</t>
  </si>
  <si>
    <t>Varga Zoltánné</t>
  </si>
  <si>
    <t>Szalai Mezei Andrea</t>
  </si>
  <si>
    <t>Sulyok András</t>
  </si>
  <si>
    <t>Varga Bence igazolt</t>
  </si>
  <si>
    <t>Tervezett szabadnap</t>
  </si>
  <si>
    <t>Kisgeresd miatti szabadnap</t>
  </si>
  <si>
    <t>C+D</t>
  </si>
  <si>
    <t>Lukácsi Gyula igazolt</t>
  </si>
  <si>
    <t>Farkas Tibor</t>
  </si>
  <si>
    <t>Mihácsiné Svedics Enikő</t>
  </si>
  <si>
    <t>139.</t>
  </si>
  <si>
    <t>140.</t>
  </si>
  <si>
    <t>Nem jelentek meg a mérkőzésen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</si>
</sst>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29" x14ac:knownFonts="1">
    <font>
      <sz val="10"/>
      <name val="Arial CE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sz val="10"/>
      <name val="Arial CE"/>
      <charset val="238"/>
    </font>
    <font>
      <sz val="18"/>
      <name val="Arial CE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</font>
    <font>
      <b/>
      <sz val="12"/>
      <color theme="9" tint="-0.499984740745262"/>
      <name val="Arial CE"/>
      <charset val="238"/>
    </font>
    <font>
      <sz val="10"/>
      <color theme="1"/>
      <name val="Arial CE"/>
    </font>
    <font>
      <b/>
      <sz val="14"/>
      <color theme="4"/>
      <name val="Arial CE"/>
      <charset val="238"/>
    </font>
    <font>
      <b/>
      <sz val="12"/>
      <color rgb="FF00B050"/>
      <name val="Arial CE"/>
      <charset val="238"/>
    </font>
    <font>
      <b/>
      <sz val="11"/>
      <color theme="5"/>
      <name val="Arial CE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charset val="238"/>
    </font>
    <font>
      <sz val="10"/>
      <color rgb="FF0070C0"/>
      <name val="Arial CE"/>
    </font>
    <font>
      <b/>
      <sz val="18"/>
      <color rgb="FF0070C0"/>
      <name val="Arial CE"/>
      <charset val="238"/>
    </font>
    <font>
      <b/>
      <sz val="18"/>
      <color rgb="FFFF0000"/>
      <name val="Arial CE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B0F0"/>
      <name val="Arial CE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C27BA0"/>
        <bgColor rgb="FFC27BA0"/>
      </patternFill>
    </fill>
    <fill>
      <patternFill patternType="solid">
        <fgColor rgb="FF6AA84F"/>
        <bgColor rgb="FF6AA84F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3" fillId="0" borderId="0" xfId="0" applyNumberFormat="1" applyFont="1" applyBorder="1"/>
    <xf numFmtId="0" fontId="0" fillId="0" borderId="13" xfId="0" applyBorder="1"/>
    <xf numFmtId="3" fontId="3" fillId="0" borderId="14" xfId="0" applyNumberFormat="1" applyFont="1" applyBorder="1"/>
    <xf numFmtId="0" fontId="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16" xfId="0" applyBorder="1"/>
    <xf numFmtId="3" fontId="3" fillId="0" borderId="17" xfId="0" applyNumberFormat="1" applyFont="1" applyBorder="1"/>
    <xf numFmtId="0" fontId="6" fillId="0" borderId="0" xfId="0" applyFont="1" applyBorder="1"/>
    <xf numFmtId="3" fontId="3" fillId="0" borderId="18" xfId="0" applyNumberFormat="1" applyFont="1" applyBorder="1"/>
    <xf numFmtId="3" fontId="6" fillId="0" borderId="0" xfId="0" applyNumberFormat="1" applyFont="1" applyBorder="1"/>
    <xf numFmtId="0" fontId="1" fillId="0" borderId="19" xfId="0" applyFont="1" applyBorder="1" applyAlignment="1">
      <alignment horizontal="center" vertical="center"/>
    </xf>
    <xf numFmtId="3" fontId="3" fillId="0" borderId="16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horizontal="center" vertical="center" textRotation="90"/>
    </xf>
    <xf numFmtId="0" fontId="0" fillId="0" borderId="6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Fill="1"/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textRotation="90"/>
    </xf>
    <xf numFmtId="0" fontId="0" fillId="0" borderId="27" xfId="0" applyBorder="1"/>
    <xf numFmtId="3" fontId="3" fillId="0" borderId="27" xfId="0" applyNumberFormat="1" applyFont="1" applyBorder="1"/>
    <xf numFmtId="0" fontId="6" fillId="0" borderId="27" xfId="0" applyFont="1" applyBorder="1"/>
    <xf numFmtId="3" fontId="6" fillId="0" borderId="27" xfId="0" applyNumberFormat="1" applyFont="1" applyBorder="1"/>
    <xf numFmtId="0" fontId="7" fillId="0" borderId="2" xfId="0" applyFont="1" applyBorder="1"/>
    <xf numFmtId="0" fontId="8" fillId="0" borderId="2" xfId="0" applyFont="1" applyBorder="1"/>
    <xf numFmtId="0" fontId="12" fillId="0" borderId="2" xfId="0" applyFont="1" applyBorder="1"/>
    <xf numFmtId="0" fontId="13" fillId="0" borderId="2" xfId="0" applyFont="1" applyBorder="1"/>
    <xf numFmtId="3" fontId="3" fillId="0" borderId="29" xfId="0" applyNumberFormat="1" applyFont="1" applyBorder="1"/>
    <xf numFmtId="0" fontId="9" fillId="0" borderId="0" xfId="0" applyFont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3" fontId="10" fillId="0" borderId="0" xfId="0" applyNumberFormat="1" applyFont="1" applyFill="1"/>
    <xf numFmtId="0" fontId="10" fillId="0" borderId="30" xfId="0" applyFont="1" applyBorder="1" applyAlignment="1">
      <alignment horizontal="center" vertical="top" wrapText="1"/>
    </xf>
    <xf numFmtId="0" fontId="11" fillId="0" borderId="19" xfId="0" applyFont="1" applyBorder="1"/>
    <xf numFmtId="0" fontId="14" fillId="0" borderId="16" xfId="0" applyFont="1" applyBorder="1"/>
    <xf numFmtId="3" fontId="14" fillId="0" borderId="17" xfId="0" applyNumberFormat="1" applyFont="1" applyBorder="1"/>
    <xf numFmtId="0" fontId="14" fillId="0" borderId="25" xfId="0" applyFont="1" applyBorder="1"/>
    <xf numFmtId="0" fontId="15" fillId="0" borderId="2" xfId="0" applyFont="1" applyBorder="1"/>
    <xf numFmtId="0" fontId="0" fillId="0" borderId="2" xfId="0" applyFont="1" applyBorder="1"/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3" fontId="0" fillId="0" borderId="0" xfId="0" applyNumberFormat="1"/>
    <xf numFmtId="0" fontId="0" fillId="0" borderId="32" xfId="0" applyBorder="1"/>
    <xf numFmtId="3" fontId="0" fillId="0" borderId="32" xfId="0" applyNumberFormat="1" applyBorder="1"/>
    <xf numFmtId="0" fontId="0" fillId="0" borderId="32" xfId="0" applyFill="1" applyBorder="1"/>
    <xf numFmtId="3" fontId="0" fillId="0" borderId="33" xfId="0" applyNumberFormat="1" applyBorder="1"/>
    <xf numFmtId="0" fontId="16" fillId="0" borderId="32" xfId="0" applyFont="1" applyBorder="1"/>
    <xf numFmtId="3" fontId="18" fillId="0" borderId="15" xfId="0" applyNumberFormat="1" applyFont="1" applyBorder="1"/>
    <xf numFmtId="3" fontId="0" fillId="0" borderId="34" xfId="0" applyNumberFormat="1" applyBorder="1"/>
    <xf numFmtId="0" fontId="0" fillId="0" borderId="24" xfId="0" applyFill="1" applyBorder="1"/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5" xfId="0" applyBorder="1"/>
    <xf numFmtId="0" fontId="3" fillId="0" borderId="31" xfId="0" applyFont="1" applyBorder="1" applyAlignment="1">
      <alignment horizontal="center" vertical="top"/>
    </xf>
    <xf numFmtId="0" fontId="0" fillId="0" borderId="33" xfId="0" applyBorder="1"/>
    <xf numFmtId="3" fontId="3" fillId="0" borderId="36" xfId="0" applyNumberFormat="1" applyFont="1" applyBorder="1"/>
    <xf numFmtId="0" fontId="0" fillId="0" borderId="33" xfId="0" applyFill="1" applyBorder="1"/>
    <xf numFmtId="0" fontId="16" fillId="0" borderId="33" xfId="0" applyFont="1" applyBorder="1"/>
    <xf numFmtId="0" fontId="0" fillId="0" borderId="34" xfId="0" applyBorder="1"/>
    <xf numFmtId="0" fontId="0" fillId="0" borderId="34" xfId="0" applyFill="1" applyBorder="1"/>
    <xf numFmtId="0" fontId="16" fillId="0" borderId="34" xfId="0" applyFont="1" applyBorder="1"/>
    <xf numFmtId="0" fontId="0" fillId="0" borderId="37" xfId="0" applyBorder="1"/>
    <xf numFmtId="3" fontId="10" fillId="0" borderId="27" xfId="0" applyNumberFormat="1" applyFont="1" applyFill="1" applyBorder="1"/>
    <xf numFmtId="0" fontId="0" fillId="0" borderId="38" xfId="0" applyFill="1" applyBorder="1"/>
    <xf numFmtId="0" fontId="1" fillId="0" borderId="39" xfId="0" applyFont="1" applyBorder="1" applyAlignment="1">
      <alignment horizontal="center" vertical="center"/>
    </xf>
    <xf numFmtId="3" fontId="3" fillId="0" borderId="40" xfId="0" applyNumberFormat="1" applyFont="1" applyBorder="1"/>
    <xf numFmtId="164" fontId="17" fillId="0" borderId="17" xfId="0" applyNumberFormat="1" applyFont="1" applyBorder="1"/>
    <xf numFmtId="164" fontId="17" fillId="0" borderId="17" xfId="0" applyNumberFormat="1" applyFont="1" applyBorder="1" applyAlignment="1">
      <alignment horizontal="right"/>
    </xf>
    <xf numFmtId="164" fontId="17" fillId="0" borderId="32" xfId="0" applyNumberFormat="1" applyFont="1" applyBorder="1"/>
    <xf numFmtId="164" fontId="17" fillId="0" borderId="41" xfId="0" applyNumberFormat="1" applyFont="1" applyBorder="1"/>
    <xf numFmtId="0" fontId="15" fillId="0" borderId="1" xfId="0" applyFont="1" applyBorder="1"/>
    <xf numFmtId="165" fontId="16" fillId="0" borderId="32" xfId="0" applyNumberFormat="1" applyFont="1" applyBorder="1"/>
    <xf numFmtId="2" fontId="16" fillId="0" borderId="32" xfId="0" applyNumberFormat="1" applyFont="1" applyBorder="1"/>
    <xf numFmtId="2" fontId="16" fillId="0" borderId="33" xfId="0" applyNumberFormat="1" applyFont="1" applyBorder="1"/>
    <xf numFmtId="16" fontId="10" fillId="0" borderId="28" xfId="0" applyNumberFormat="1" applyFont="1" applyBorder="1" applyAlignment="1">
      <alignment horizontal="center" vertical="center"/>
    </xf>
    <xf numFmtId="16" fontId="10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44" xfId="0" applyBorder="1"/>
    <xf numFmtId="0" fontId="0" fillId="0" borderId="31" xfId="0" applyBorder="1"/>
    <xf numFmtId="0" fontId="0" fillId="0" borderId="45" xfId="0" applyBorder="1"/>
    <xf numFmtId="0" fontId="22" fillId="0" borderId="5" xfId="0" applyFont="1" applyBorder="1"/>
    <xf numFmtId="0" fontId="1" fillId="0" borderId="45" xfId="0" applyFont="1" applyBorder="1" applyAlignment="1">
      <alignment horizontal="center" vertical="center"/>
    </xf>
    <xf numFmtId="0" fontId="15" fillId="0" borderId="32" xfId="0" applyFont="1" applyBorder="1"/>
    <xf numFmtId="0" fontId="10" fillId="0" borderId="0" xfId="0" applyFont="1"/>
    <xf numFmtId="0" fontId="23" fillId="0" borderId="0" xfId="0" applyFont="1"/>
    <xf numFmtId="0" fontId="24" fillId="0" borderId="0" xfId="0" applyFont="1"/>
    <xf numFmtId="0" fontId="0" fillId="0" borderId="24" xfId="0" applyFont="1" applyBorder="1"/>
    <xf numFmtId="0" fontId="2" fillId="0" borderId="4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6" xfId="0" applyBorder="1"/>
    <xf numFmtId="0" fontId="25" fillId="0" borderId="47" xfId="0" applyFont="1" applyBorder="1"/>
    <xf numFmtId="0" fontId="25" fillId="0" borderId="48" xfId="0" applyFont="1" applyBorder="1"/>
    <xf numFmtId="0" fontId="25" fillId="0" borderId="49" xfId="0" applyFont="1" applyBorder="1"/>
    <xf numFmtId="0" fontId="25" fillId="0" borderId="50" xfId="0" applyFont="1" applyBorder="1"/>
    <xf numFmtId="0" fontId="26" fillId="0" borderId="49" xfId="0" applyFont="1" applyBorder="1"/>
    <xf numFmtId="0" fontId="26" fillId="0" borderId="50" xfId="0" applyFont="1" applyBorder="1"/>
    <xf numFmtId="0" fontId="27" fillId="0" borderId="0" xfId="0" applyFont="1"/>
    <xf numFmtId="0" fontId="15" fillId="3" borderId="51" xfId="0" applyFont="1" applyFill="1" applyBorder="1"/>
    <xf numFmtId="0" fontId="15" fillId="4" borderId="51" xfId="0" applyFont="1" applyFill="1" applyBorder="1"/>
    <xf numFmtId="0" fontId="27" fillId="5" borderId="0" xfId="0" applyFont="1" applyFill="1"/>
    <xf numFmtId="0" fontId="27" fillId="6" borderId="0" xfId="0" applyFont="1" applyFill="1"/>
    <xf numFmtId="0" fontId="14" fillId="0" borderId="52" xfId="0" applyFont="1" applyBorder="1"/>
    <xf numFmtId="0" fontId="0" fillId="7" borderId="53" xfId="0" applyFill="1" applyBorder="1"/>
    <xf numFmtId="0" fontId="0" fillId="7" borderId="23" xfId="0" applyFill="1" applyBorder="1"/>
    <xf numFmtId="0" fontId="0" fillId="7" borderId="2" xfId="0" applyFill="1" applyBorder="1"/>
    <xf numFmtId="0" fontId="0" fillId="7" borderId="54" xfId="0" applyFill="1" applyBorder="1"/>
    <xf numFmtId="0" fontId="28" fillId="0" borderId="5" xfId="0" applyFont="1" applyBorder="1"/>
    <xf numFmtId="0" fontId="1" fillId="0" borderId="5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1" fillId="0" borderId="56" xfId="0" applyFont="1" applyBorder="1" applyAlignment="1">
      <alignment horizontal="center" vertical="center"/>
    </xf>
    <xf numFmtId="0" fontId="16" fillId="0" borderId="13" xfId="0" applyFont="1" applyFill="1" applyBorder="1"/>
    <xf numFmtId="0" fontId="21" fillId="0" borderId="0" xfId="0" applyFont="1" applyAlignment="1">
      <alignment horizontal="center"/>
    </xf>
    <xf numFmtId="0" fontId="1" fillId="2" borderId="43" xfId="0" applyFont="1" applyFill="1" applyBorder="1" applyAlignment="1">
      <alignment horizontal="center" vertical="center" textRotation="90"/>
    </xf>
    <xf numFmtId="0" fontId="1" fillId="2" borderId="12" xfId="0" applyFont="1" applyFill="1" applyBorder="1" applyAlignment="1">
      <alignment horizontal="center" vertical="center" textRotation="90"/>
    </xf>
    <xf numFmtId="0" fontId="0" fillId="2" borderId="43" xfId="0" applyFill="1" applyBorder="1" applyAlignment="1">
      <alignment horizontal="center" vertical="center" textRotation="90"/>
    </xf>
    <xf numFmtId="0" fontId="0" fillId="2" borderId="12" xfId="0" applyFill="1" applyBorder="1" applyAlignment="1">
      <alignment horizontal="center" vertical="center" textRotation="90"/>
    </xf>
    <xf numFmtId="0" fontId="1" fillId="2" borderId="42" xfId="0" applyFont="1" applyFill="1" applyBorder="1" applyAlignment="1">
      <alignment horizontal="center" vertical="center" textRotation="90"/>
    </xf>
    <xf numFmtId="0" fontId="6" fillId="2" borderId="42" xfId="0" applyFont="1" applyFill="1" applyBorder="1" applyAlignment="1">
      <alignment horizontal="center" vertical="center" textRotation="90"/>
    </xf>
    <xf numFmtId="0" fontId="6" fillId="2" borderId="43" xfId="0" applyFont="1" applyFill="1" applyBorder="1" applyAlignment="1">
      <alignment horizontal="center" vertical="center" textRotation="90"/>
    </xf>
    <xf numFmtId="0" fontId="6" fillId="2" borderId="30" xfId="0" applyFont="1" applyFill="1" applyBorder="1" applyAlignment="1">
      <alignment horizontal="center" vertical="center" textRotation="90"/>
    </xf>
    <xf numFmtId="0" fontId="20" fillId="2" borderId="43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5" fillId="2" borderId="42" xfId="0" applyFont="1" applyFill="1" applyBorder="1" applyAlignment="1">
      <alignment horizontal="center" vertical="center" textRotation="90"/>
    </xf>
    <xf numFmtId="0" fontId="19" fillId="2" borderId="43" xfId="0" applyFont="1" applyFill="1" applyBorder="1" applyAlignment="1">
      <alignment horizontal="center" vertical="center" textRotation="90"/>
    </xf>
    <xf numFmtId="0" fontId="19" fillId="2" borderId="12" xfId="0" applyFont="1" applyFill="1" applyBorder="1" applyAlignment="1">
      <alignment horizontal="center" vertical="center" textRotation="90"/>
    </xf>
    <xf numFmtId="0" fontId="0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89"/>
  <sheetViews>
    <sheetView tabSelected="1" topLeftCell="A151" zoomScale="81" zoomScaleNormal="80" zoomScaleSheetLayoutView="100" workbookViewId="0">
      <selection activeCell="AK126" sqref="AK126"/>
    </sheetView>
  </sheetViews>
  <sheetFormatPr defaultRowHeight="15.6" x14ac:dyDescent="0.25"/>
  <cols>
    <col min="1" max="1" width="9.109375" customWidth="1"/>
    <col min="2" max="2" width="4.6640625" customWidth="1"/>
    <col min="3" max="3" width="7.109375" style="1" customWidth="1"/>
    <col min="4" max="4" width="5.88671875" customWidth="1"/>
    <col min="5" max="5" width="28.6640625" customWidth="1"/>
    <col min="6" max="14" width="9.6640625" hidden="1" customWidth="1"/>
    <col min="15" max="15" width="13.5546875" hidden="1" customWidth="1"/>
    <col min="16" max="16" width="7.109375" customWidth="1"/>
    <col min="17" max="17" width="6.44140625" customWidth="1"/>
    <col min="18" max="18" width="6.88671875" customWidth="1"/>
    <col min="19" max="19" width="6.6640625" customWidth="1"/>
    <col min="20" max="20" width="7.109375" customWidth="1"/>
    <col min="21" max="21" width="6.5546875" customWidth="1"/>
    <col min="22" max="23" width="6.44140625" customWidth="1"/>
    <col min="24" max="24" width="6.6640625" customWidth="1"/>
    <col min="25" max="25" width="7.44140625" customWidth="1"/>
    <col min="26" max="26" width="6.6640625" customWidth="1"/>
    <col min="27" max="27" width="7.33203125" customWidth="1"/>
    <col min="28" max="28" width="7.109375" customWidth="1"/>
    <col min="29" max="29" width="11.44140625" customWidth="1"/>
    <col min="30" max="30" width="13.33203125" customWidth="1"/>
    <col min="31" max="31" width="9.6640625" customWidth="1"/>
    <col min="36" max="36" width="11.5546875" customWidth="1"/>
    <col min="37" max="37" width="25.109375" customWidth="1"/>
  </cols>
  <sheetData>
    <row r="2" spans="1:37" ht="21" x14ac:dyDescent="0.4">
      <c r="E2" s="146" t="s">
        <v>274</v>
      </c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7" ht="23.4" thickBot="1" x14ac:dyDescent="0.45"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37" ht="9" customHeight="1" x14ac:dyDescent="0.25">
      <c r="A4" s="50" t="s">
        <v>10</v>
      </c>
      <c r="C4" s="60" t="s">
        <v>12</v>
      </c>
    </row>
    <row r="5" spans="1:37" ht="37.5" customHeight="1" thickBot="1" x14ac:dyDescent="0.3">
      <c r="A5" s="62" t="s">
        <v>11</v>
      </c>
      <c r="C5" s="84" t="s">
        <v>13</v>
      </c>
      <c r="D5" s="122"/>
      <c r="E5" s="85"/>
      <c r="F5" s="81" t="s">
        <v>0</v>
      </c>
      <c r="G5" s="81" t="s">
        <v>1</v>
      </c>
      <c r="H5" s="81" t="s">
        <v>2</v>
      </c>
      <c r="I5" s="81" t="s">
        <v>3</v>
      </c>
      <c r="J5" s="81" t="s">
        <v>4</v>
      </c>
      <c r="K5" s="81" t="s">
        <v>5</v>
      </c>
      <c r="L5" s="81" t="s">
        <v>6</v>
      </c>
      <c r="M5" s="81" t="s">
        <v>7</v>
      </c>
      <c r="N5" s="81" t="s">
        <v>8</v>
      </c>
      <c r="O5" s="82" t="s">
        <v>9</v>
      </c>
      <c r="P5" s="120" t="s">
        <v>15</v>
      </c>
      <c r="Q5" s="120" t="s">
        <v>16</v>
      </c>
      <c r="R5" s="120" t="s">
        <v>17</v>
      </c>
      <c r="S5" s="120" t="s">
        <v>18</v>
      </c>
      <c r="T5" s="120" t="s">
        <v>19</v>
      </c>
      <c r="U5" s="120" t="s">
        <v>20</v>
      </c>
      <c r="V5" s="120" t="s">
        <v>21</v>
      </c>
      <c r="W5" s="120" t="s">
        <v>22</v>
      </c>
      <c r="X5" s="120" t="s">
        <v>23</v>
      </c>
      <c r="Y5" s="120" t="s">
        <v>24</v>
      </c>
      <c r="Z5" s="120" t="s">
        <v>25</v>
      </c>
      <c r="AA5" s="120" t="s">
        <v>27</v>
      </c>
      <c r="AB5" s="120" t="s">
        <v>26</v>
      </c>
      <c r="AC5" s="121" t="s">
        <v>9</v>
      </c>
      <c r="AD5" s="69" t="s">
        <v>28</v>
      </c>
      <c r="AE5" s="70" t="s">
        <v>29</v>
      </c>
      <c r="AF5" s="70" t="s">
        <v>30</v>
      </c>
      <c r="AG5" s="70" t="s">
        <v>31</v>
      </c>
      <c r="AH5" s="70" t="s">
        <v>32</v>
      </c>
      <c r="AI5" s="70" t="s">
        <v>33</v>
      </c>
      <c r="AJ5" s="70" t="s">
        <v>34</v>
      </c>
      <c r="AK5" s="69" t="s">
        <v>35</v>
      </c>
    </row>
    <row r="6" spans="1:37" ht="15.75" customHeight="1" thickTop="1" x14ac:dyDescent="0.3">
      <c r="A6" s="50" t="s">
        <v>37</v>
      </c>
      <c r="B6" s="111"/>
      <c r="C6" s="108" t="s">
        <v>37</v>
      </c>
      <c r="D6" s="147" t="s">
        <v>273</v>
      </c>
      <c r="E6" s="123" t="s">
        <v>54</v>
      </c>
      <c r="F6" s="32"/>
      <c r="G6" s="32"/>
      <c r="H6" s="32"/>
      <c r="I6" s="32"/>
      <c r="J6" s="32"/>
      <c r="K6" s="32"/>
      <c r="L6" s="32"/>
      <c r="M6" s="32"/>
      <c r="N6" s="32"/>
      <c r="O6" s="24"/>
      <c r="P6" s="32">
        <v>172</v>
      </c>
      <c r="Q6" s="119">
        <v>163</v>
      </c>
      <c r="R6" s="32">
        <v>169</v>
      </c>
      <c r="S6" s="131"/>
      <c r="T6" s="32">
        <v>202</v>
      </c>
      <c r="U6" s="32">
        <v>176</v>
      </c>
      <c r="V6" s="32">
        <v>174</v>
      </c>
      <c r="W6" s="32">
        <v>196</v>
      </c>
      <c r="X6" s="32">
        <v>178</v>
      </c>
      <c r="Y6" s="32">
        <v>174</v>
      </c>
      <c r="Z6" s="130"/>
      <c r="AA6" s="32">
        <v>182</v>
      </c>
      <c r="AB6" s="31">
        <v>176</v>
      </c>
      <c r="AC6" s="24">
        <f t="shared" ref="AC6:AC18" si="0">P6+Q6+R6+S6+T6+U6+V6+W6+X6+Y6+Z6+AA6+AB6</f>
        <v>1962</v>
      </c>
      <c r="AD6" s="89">
        <f t="shared" ref="AD6:AD18" si="1">AVERAGE(P6,Q6,R6,S6,T6,U6,V6,W6,X6,Y6,Z6,AA6,AB6)</f>
        <v>178.36363636363637</v>
      </c>
      <c r="AE6" s="90">
        <v>1565</v>
      </c>
      <c r="AF6" s="89">
        <f t="shared" ref="AF6:AF18" si="2">COUNTIF(P6:AB6,"&gt;0")</f>
        <v>11</v>
      </c>
      <c r="AG6" s="89">
        <v>9</v>
      </c>
      <c r="AH6" s="89">
        <f t="shared" ref="AH6:AH48" si="3">SUM(AF6,AG6)</f>
        <v>20</v>
      </c>
      <c r="AI6" s="78">
        <f t="shared" ref="AI6:AI18" si="4">SUM(AC6,AE6)</f>
        <v>3527</v>
      </c>
      <c r="AJ6" s="91">
        <f t="shared" ref="AJ6:AJ48" si="5">AI6/AH6</f>
        <v>176.35</v>
      </c>
    </row>
    <row r="7" spans="1:37" ht="17.399999999999999" x14ac:dyDescent="0.3">
      <c r="A7" s="51" t="s">
        <v>38</v>
      </c>
      <c r="B7" s="111"/>
      <c r="C7" s="107" t="s">
        <v>38</v>
      </c>
      <c r="D7" s="147"/>
      <c r="E7" s="124" t="s">
        <v>275</v>
      </c>
      <c r="F7" s="3"/>
      <c r="G7" s="3"/>
      <c r="H7" s="3"/>
      <c r="I7" s="3"/>
      <c r="J7" s="3"/>
      <c r="K7" s="3"/>
      <c r="L7" s="3"/>
      <c r="M7" s="3"/>
      <c r="N7" s="3"/>
      <c r="O7" s="13"/>
      <c r="P7" s="3"/>
      <c r="Q7" s="3"/>
      <c r="R7" s="3"/>
      <c r="S7" s="131"/>
      <c r="T7" s="3">
        <v>169</v>
      </c>
      <c r="U7" s="3">
        <v>154</v>
      </c>
      <c r="V7" s="3"/>
      <c r="W7" s="45"/>
      <c r="X7" s="3"/>
      <c r="Y7" s="45"/>
      <c r="Z7" s="130"/>
      <c r="AA7" s="3"/>
      <c r="AB7" s="29"/>
      <c r="AC7" s="13">
        <f t="shared" si="0"/>
        <v>323</v>
      </c>
      <c r="AD7" s="72">
        <f t="shared" si="1"/>
        <v>161.5</v>
      </c>
      <c r="AE7" s="74">
        <v>0</v>
      </c>
      <c r="AF7" s="72">
        <f t="shared" si="2"/>
        <v>2</v>
      </c>
      <c r="AG7" s="72">
        <v>0</v>
      </c>
      <c r="AH7" s="72">
        <f t="shared" si="3"/>
        <v>2</v>
      </c>
      <c r="AI7" s="73">
        <f t="shared" si="4"/>
        <v>323</v>
      </c>
      <c r="AJ7" s="76">
        <f t="shared" si="5"/>
        <v>161.5</v>
      </c>
    </row>
    <row r="8" spans="1:37" ht="17.399999999999999" x14ac:dyDescent="0.3">
      <c r="A8" s="51" t="s">
        <v>39</v>
      </c>
      <c r="B8" s="111"/>
      <c r="C8" s="107" t="s">
        <v>39</v>
      </c>
      <c r="D8" s="147"/>
      <c r="E8" s="124" t="s">
        <v>52</v>
      </c>
      <c r="F8" s="3"/>
      <c r="G8" s="3"/>
      <c r="H8" s="3"/>
      <c r="I8" s="3"/>
      <c r="J8" s="3"/>
      <c r="K8" s="3"/>
      <c r="L8" s="3"/>
      <c r="M8" s="3"/>
      <c r="N8" s="3"/>
      <c r="O8" s="13"/>
      <c r="P8" s="3">
        <v>143</v>
      </c>
      <c r="Q8" s="3"/>
      <c r="R8" s="3"/>
      <c r="S8" s="131"/>
      <c r="T8" s="3">
        <v>175</v>
      </c>
      <c r="U8" s="3">
        <v>169</v>
      </c>
      <c r="V8" s="3">
        <v>158</v>
      </c>
      <c r="W8" s="3">
        <v>178</v>
      </c>
      <c r="X8" s="3">
        <v>191</v>
      </c>
      <c r="Y8" s="3">
        <v>154</v>
      </c>
      <c r="Z8" s="130"/>
      <c r="AA8" s="3"/>
      <c r="AB8" s="29">
        <v>148</v>
      </c>
      <c r="AC8" s="13">
        <f t="shared" si="0"/>
        <v>1316</v>
      </c>
      <c r="AD8" s="72">
        <f t="shared" si="1"/>
        <v>164.5</v>
      </c>
      <c r="AE8" s="74">
        <v>1612</v>
      </c>
      <c r="AF8" s="72">
        <f t="shared" si="2"/>
        <v>8</v>
      </c>
      <c r="AG8" s="72">
        <v>10</v>
      </c>
      <c r="AH8" s="72">
        <f t="shared" si="3"/>
        <v>18</v>
      </c>
      <c r="AI8" s="73">
        <f t="shared" si="4"/>
        <v>2928</v>
      </c>
      <c r="AJ8" s="102">
        <f t="shared" si="5"/>
        <v>162.66666666666666</v>
      </c>
    </row>
    <row r="9" spans="1:37" ht="17.399999999999999" x14ac:dyDescent="0.3">
      <c r="A9" s="51" t="s">
        <v>40</v>
      </c>
      <c r="B9" s="111"/>
      <c r="C9" s="107" t="s">
        <v>40</v>
      </c>
      <c r="D9" s="147"/>
      <c r="E9" s="124" t="s">
        <v>53</v>
      </c>
      <c r="F9" s="3"/>
      <c r="G9" s="3"/>
      <c r="H9" s="3"/>
      <c r="I9" s="3"/>
      <c r="J9" s="3"/>
      <c r="K9" s="3"/>
      <c r="L9" s="3"/>
      <c r="M9" s="3"/>
      <c r="N9" s="3"/>
      <c r="O9" s="13"/>
      <c r="P9" s="3">
        <v>168</v>
      </c>
      <c r="Q9" s="3">
        <v>188</v>
      </c>
      <c r="R9" s="3">
        <v>176</v>
      </c>
      <c r="S9" s="131"/>
      <c r="T9" s="3">
        <v>175</v>
      </c>
      <c r="U9" s="3">
        <v>158</v>
      </c>
      <c r="V9" s="3">
        <v>166</v>
      </c>
      <c r="W9" s="68">
        <v>174</v>
      </c>
      <c r="X9" s="3">
        <v>190</v>
      </c>
      <c r="Y9" s="67">
        <v>164</v>
      </c>
      <c r="Z9" s="130"/>
      <c r="AA9" s="3">
        <v>187</v>
      </c>
      <c r="AB9" s="160">
        <v>175</v>
      </c>
      <c r="AC9" s="13">
        <f t="shared" si="0"/>
        <v>1921</v>
      </c>
      <c r="AD9" s="72">
        <f t="shared" si="1"/>
        <v>174.63636363636363</v>
      </c>
      <c r="AE9" s="74">
        <v>1637</v>
      </c>
      <c r="AF9" s="72">
        <f t="shared" si="2"/>
        <v>11</v>
      </c>
      <c r="AG9" s="72">
        <v>9</v>
      </c>
      <c r="AH9" s="72">
        <f t="shared" si="3"/>
        <v>20</v>
      </c>
      <c r="AI9" s="73">
        <f t="shared" si="4"/>
        <v>3558</v>
      </c>
      <c r="AJ9" s="102">
        <f t="shared" si="5"/>
        <v>177.9</v>
      </c>
    </row>
    <row r="10" spans="1:37" ht="17.399999999999999" x14ac:dyDescent="0.3">
      <c r="A10" s="51" t="s">
        <v>41</v>
      </c>
      <c r="B10" s="111"/>
      <c r="C10" s="107" t="s">
        <v>41</v>
      </c>
      <c r="D10" s="147"/>
      <c r="E10" s="124" t="s">
        <v>56</v>
      </c>
      <c r="F10" s="3"/>
      <c r="G10" s="3"/>
      <c r="H10" s="3"/>
      <c r="I10" s="3"/>
      <c r="J10" s="3"/>
      <c r="K10" s="3"/>
      <c r="L10" s="3"/>
      <c r="M10" s="3"/>
      <c r="N10" s="3"/>
      <c r="O10" s="13"/>
      <c r="P10" s="3"/>
      <c r="Q10" s="3">
        <v>175</v>
      </c>
      <c r="R10" s="3">
        <v>150</v>
      </c>
      <c r="S10" s="131"/>
      <c r="T10" s="3"/>
      <c r="U10" s="3"/>
      <c r="V10" s="3"/>
      <c r="W10" s="3"/>
      <c r="X10" s="3">
        <v>151</v>
      </c>
      <c r="Y10" s="3">
        <v>161</v>
      </c>
      <c r="Z10" s="130"/>
      <c r="AA10" s="3">
        <v>144</v>
      </c>
      <c r="AB10" s="29">
        <v>162</v>
      </c>
      <c r="AC10" s="13">
        <f t="shared" si="0"/>
        <v>943</v>
      </c>
      <c r="AD10" s="72">
        <f t="shared" si="1"/>
        <v>157.16666666666666</v>
      </c>
      <c r="AE10" s="74">
        <v>1493</v>
      </c>
      <c r="AF10" s="72">
        <f t="shared" si="2"/>
        <v>6</v>
      </c>
      <c r="AG10" s="72">
        <v>9</v>
      </c>
      <c r="AH10" s="72">
        <f t="shared" si="3"/>
        <v>15</v>
      </c>
      <c r="AI10" s="73">
        <f t="shared" si="4"/>
        <v>2436</v>
      </c>
      <c r="AJ10" s="76">
        <f t="shared" si="5"/>
        <v>162.4</v>
      </c>
    </row>
    <row r="11" spans="1:37" ht="17.399999999999999" x14ac:dyDescent="0.3">
      <c r="A11" s="51" t="s">
        <v>42</v>
      </c>
      <c r="B11" s="111"/>
      <c r="C11" s="107" t="s">
        <v>42</v>
      </c>
      <c r="D11" s="147"/>
      <c r="E11" s="124" t="s">
        <v>276</v>
      </c>
      <c r="F11" s="3"/>
      <c r="G11" s="3"/>
      <c r="H11" s="3"/>
      <c r="I11" s="3"/>
      <c r="J11" s="3"/>
      <c r="K11" s="3"/>
      <c r="L11" s="3"/>
      <c r="M11" s="3"/>
      <c r="N11" s="3"/>
      <c r="O11" s="13"/>
      <c r="P11" s="3"/>
      <c r="Q11" s="3">
        <v>181</v>
      </c>
      <c r="R11" s="3">
        <v>161</v>
      </c>
      <c r="S11" s="131"/>
      <c r="T11" s="3"/>
      <c r="U11" s="3">
        <v>169</v>
      </c>
      <c r="V11" s="3">
        <v>172</v>
      </c>
      <c r="W11" s="3">
        <v>206</v>
      </c>
      <c r="X11" s="3"/>
      <c r="Y11" s="3">
        <v>203</v>
      </c>
      <c r="Z11" s="130"/>
      <c r="AA11" s="3">
        <v>183</v>
      </c>
      <c r="AB11" s="29">
        <v>210</v>
      </c>
      <c r="AC11" s="13">
        <f t="shared" si="0"/>
        <v>1485</v>
      </c>
      <c r="AD11" s="72">
        <f t="shared" si="1"/>
        <v>185.625</v>
      </c>
      <c r="AE11" s="74">
        <v>694</v>
      </c>
      <c r="AF11" s="72">
        <f t="shared" si="2"/>
        <v>8</v>
      </c>
      <c r="AG11" s="72">
        <v>4</v>
      </c>
      <c r="AH11" s="72">
        <f t="shared" si="3"/>
        <v>12</v>
      </c>
      <c r="AI11" s="73">
        <f t="shared" si="4"/>
        <v>2179</v>
      </c>
      <c r="AJ11" s="76">
        <f t="shared" si="5"/>
        <v>181.58333333333334</v>
      </c>
    </row>
    <row r="12" spans="1:37" ht="17.399999999999999" x14ac:dyDescent="0.3">
      <c r="A12" s="51" t="s">
        <v>43</v>
      </c>
      <c r="B12" s="111"/>
      <c r="C12" s="107" t="s">
        <v>43</v>
      </c>
      <c r="D12" s="147"/>
      <c r="E12" s="124" t="s">
        <v>277</v>
      </c>
      <c r="F12" s="3"/>
      <c r="G12" s="3"/>
      <c r="H12" s="3"/>
      <c r="I12" s="3"/>
      <c r="J12" s="3"/>
      <c r="K12" s="3"/>
      <c r="L12" s="3"/>
      <c r="M12" s="3"/>
      <c r="N12" s="3"/>
      <c r="O12" s="13"/>
      <c r="P12" s="3"/>
      <c r="Q12" s="3"/>
      <c r="R12" s="3"/>
      <c r="S12" s="131"/>
      <c r="T12" s="3"/>
      <c r="U12" s="3"/>
      <c r="V12" s="3"/>
      <c r="W12" s="3"/>
      <c r="X12" s="3"/>
      <c r="Y12" s="3"/>
      <c r="Z12" s="130"/>
      <c r="AA12" s="3"/>
      <c r="AB12" s="29"/>
      <c r="AC12" s="13">
        <f t="shared" si="0"/>
        <v>0</v>
      </c>
      <c r="AD12" s="72" t="e">
        <f t="shared" si="1"/>
        <v>#DIV/0!</v>
      </c>
      <c r="AE12" s="74">
        <v>0</v>
      </c>
      <c r="AF12" s="72">
        <f t="shared" si="2"/>
        <v>0</v>
      </c>
      <c r="AG12" s="72">
        <v>0</v>
      </c>
      <c r="AH12" s="72">
        <f t="shared" si="3"/>
        <v>0</v>
      </c>
      <c r="AI12" s="73">
        <f t="shared" si="4"/>
        <v>0</v>
      </c>
      <c r="AJ12" s="76"/>
    </row>
    <row r="13" spans="1:37" ht="17.399999999999999" x14ac:dyDescent="0.3">
      <c r="A13" s="51" t="s">
        <v>44</v>
      </c>
      <c r="B13" s="111"/>
      <c r="C13" s="107" t="s">
        <v>44</v>
      </c>
      <c r="D13" s="147"/>
      <c r="E13" s="124" t="s">
        <v>278</v>
      </c>
      <c r="F13" s="3"/>
      <c r="G13" s="3"/>
      <c r="H13" s="3"/>
      <c r="I13" s="3"/>
      <c r="J13" s="3"/>
      <c r="K13" s="3"/>
      <c r="L13" s="3"/>
      <c r="M13" s="3"/>
      <c r="N13" s="3"/>
      <c r="O13" s="13"/>
      <c r="P13" s="3">
        <v>162</v>
      </c>
      <c r="Q13" s="3"/>
      <c r="R13" s="3"/>
      <c r="S13" s="131"/>
      <c r="T13" s="3"/>
      <c r="U13" s="3"/>
      <c r="V13" s="3"/>
      <c r="W13" s="3"/>
      <c r="X13" s="3">
        <v>182</v>
      </c>
      <c r="Y13" s="3">
        <v>179</v>
      </c>
      <c r="Z13" s="130"/>
      <c r="AA13" s="67">
        <v>151</v>
      </c>
      <c r="AB13" s="29"/>
      <c r="AC13" s="13">
        <f t="shared" si="0"/>
        <v>674</v>
      </c>
      <c r="AD13" s="72">
        <f t="shared" si="1"/>
        <v>168.5</v>
      </c>
      <c r="AE13" s="74">
        <v>1581</v>
      </c>
      <c r="AF13" s="72">
        <f t="shared" si="2"/>
        <v>4</v>
      </c>
      <c r="AG13" s="72">
        <v>9</v>
      </c>
      <c r="AH13" s="72">
        <f t="shared" si="3"/>
        <v>13</v>
      </c>
      <c r="AI13" s="73">
        <f t="shared" si="4"/>
        <v>2255</v>
      </c>
      <c r="AJ13" s="102">
        <f t="shared" si="5"/>
        <v>173.46153846153845</v>
      </c>
    </row>
    <row r="14" spans="1:37" ht="17.399999999999999" x14ac:dyDescent="0.3">
      <c r="A14" s="51" t="s">
        <v>45</v>
      </c>
      <c r="B14" s="111"/>
      <c r="C14" s="107" t="s">
        <v>45</v>
      </c>
      <c r="D14" s="147"/>
      <c r="E14" s="124" t="s">
        <v>93</v>
      </c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7">
        <v>158</v>
      </c>
      <c r="Q14" s="7">
        <v>157</v>
      </c>
      <c r="R14" s="7">
        <v>161</v>
      </c>
      <c r="S14" s="131"/>
      <c r="T14" s="7">
        <v>167</v>
      </c>
      <c r="U14" s="7"/>
      <c r="V14" s="7">
        <v>163</v>
      </c>
      <c r="W14" s="7">
        <v>165</v>
      </c>
      <c r="X14" s="7">
        <v>156</v>
      </c>
      <c r="Y14" s="7"/>
      <c r="Z14" s="130"/>
      <c r="AA14" s="7">
        <v>156</v>
      </c>
      <c r="AB14" s="30">
        <v>151</v>
      </c>
      <c r="AC14" s="13">
        <f t="shared" si="0"/>
        <v>1434</v>
      </c>
      <c r="AD14" s="72">
        <f t="shared" si="1"/>
        <v>159.33333333333334</v>
      </c>
      <c r="AE14" s="74">
        <v>761</v>
      </c>
      <c r="AF14" s="72">
        <f t="shared" si="2"/>
        <v>9</v>
      </c>
      <c r="AG14" s="72">
        <v>5</v>
      </c>
      <c r="AH14" s="72">
        <f t="shared" si="3"/>
        <v>14</v>
      </c>
      <c r="AI14" s="73">
        <f t="shared" si="4"/>
        <v>2195</v>
      </c>
      <c r="AJ14" s="102">
        <f t="shared" si="5"/>
        <v>156.78571428571428</v>
      </c>
    </row>
    <row r="15" spans="1:37" ht="17.399999999999999" x14ac:dyDescent="0.3">
      <c r="A15" s="51" t="s">
        <v>46</v>
      </c>
      <c r="B15" s="111"/>
      <c r="C15" s="107" t="s">
        <v>46</v>
      </c>
      <c r="D15" s="147"/>
      <c r="E15" s="124" t="s">
        <v>279</v>
      </c>
      <c r="F15" s="17"/>
      <c r="G15" s="17"/>
      <c r="H15" s="17"/>
      <c r="I15" s="17"/>
      <c r="J15" s="17"/>
      <c r="K15" s="17"/>
      <c r="L15" s="17"/>
      <c r="M15" s="17"/>
      <c r="N15" s="17"/>
      <c r="O15" s="18"/>
      <c r="P15" s="7">
        <v>159</v>
      </c>
      <c r="Q15" s="7">
        <v>199</v>
      </c>
      <c r="R15" s="7">
        <v>158</v>
      </c>
      <c r="S15" s="131"/>
      <c r="T15" s="7">
        <v>150</v>
      </c>
      <c r="U15" s="7">
        <v>183</v>
      </c>
      <c r="V15" s="7">
        <v>168</v>
      </c>
      <c r="W15" s="7">
        <v>169</v>
      </c>
      <c r="X15" s="7"/>
      <c r="Y15" s="7"/>
      <c r="Z15" s="130"/>
      <c r="AA15" s="7"/>
      <c r="AB15" s="30"/>
      <c r="AC15" s="13">
        <f t="shared" si="0"/>
        <v>1186</v>
      </c>
      <c r="AD15" s="72">
        <f t="shared" si="1"/>
        <v>169.42857142857142</v>
      </c>
      <c r="AE15" s="74">
        <v>1585</v>
      </c>
      <c r="AF15" s="72">
        <f t="shared" si="2"/>
        <v>7</v>
      </c>
      <c r="AG15" s="72">
        <v>10</v>
      </c>
      <c r="AH15" s="72">
        <f t="shared" si="3"/>
        <v>17</v>
      </c>
      <c r="AI15" s="73">
        <f t="shared" si="4"/>
        <v>2771</v>
      </c>
      <c r="AJ15" s="102">
        <f t="shared" si="5"/>
        <v>163</v>
      </c>
    </row>
    <row r="16" spans="1:37" ht="17.399999999999999" x14ac:dyDescent="0.3">
      <c r="A16" s="51" t="s">
        <v>47</v>
      </c>
      <c r="B16" s="111"/>
      <c r="C16" s="107" t="s">
        <v>47</v>
      </c>
      <c r="D16" s="147"/>
      <c r="E16" s="124" t="s">
        <v>280</v>
      </c>
      <c r="F16" s="17"/>
      <c r="G16" s="17"/>
      <c r="H16" s="17"/>
      <c r="I16" s="17"/>
      <c r="J16" s="17"/>
      <c r="K16" s="17"/>
      <c r="L16" s="17"/>
      <c r="M16" s="17"/>
      <c r="N16" s="17"/>
      <c r="O16" s="18"/>
      <c r="P16" s="7"/>
      <c r="Q16" s="7"/>
      <c r="R16" s="7"/>
      <c r="S16" s="131"/>
      <c r="T16" s="7"/>
      <c r="U16" s="7"/>
      <c r="V16" s="7"/>
      <c r="W16" s="7"/>
      <c r="X16" s="7"/>
      <c r="Y16" s="7"/>
      <c r="Z16" s="130"/>
      <c r="AA16" s="7"/>
      <c r="AB16" s="30"/>
      <c r="AC16" s="13">
        <f t="shared" si="0"/>
        <v>0</v>
      </c>
      <c r="AD16" s="72" t="e">
        <f t="shared" si="1"/>
        <v>#DIV/0!</v>
      </c>
      <c r="AE16" s="74">
        <v>134</v>
      </c>
      <c r="AF16" s="72">
        <f t="shared" si="2"/>
        <v>0</v>
      </c>
      <c r="AG16" s="72">
        <v>1</v>
      </c>
      <c r="AH16" s="72">
        <f t="shared" si="3"/>
        <v>1</v>
      </c>
      <c r="AI16" s="73">
        <f>SUM(AC16,AE16)</f>
        <v>134</v>
      </c>
      <c r="AJ16" s="76">
        <f t="shared" si="5"/>
        <v>134</v>
      </c>
    </row>
    <row r="17" spans="1:37" ht="18" thickBot="1" x14ac:dyDescent="0.35">
      <c r="A17" s="52" t="s">
        <v>48</v>
      </c>
      <c r="B17" s="111"/>
      <c r="C17" s="109" t="s">
        <v>48</v>
      </c>
      <c r="D17" s="147"/>
      <c r="E17" s="124" t="s">
        <v>57</v>
      </c>
      <c r="F17" s="17"/>
      <c r="G17" s="17"/>
      <c r="H17" s="17"/>
      <c r="I17" s="17"/>
      <c r="J17" s="17"/>
      <c r="K17" s="17"/>
      <c r="L17" s="17"/>
      <c r="M17" s="17"/>
      <c r="N17" s="17"/>
      <c r="O17" s="18"/>
      <c r="P17" s="7"/>
      <c r="Q17" s="7"/>
      <c r="R17" s="7"/>
      <c r="S17" s="131"/>
      <c r="T17" s="7"/>
      <c r="U17" s="7"/>
      <c r="V17" s="7"/>
      <c r="W17" s="7"/>
      <c r="X17" s="7"/>
      <c r="Y17" s="7"/>
      <c r="Z17" s="130"/>
      <c r="AA17" s="7"/>
      <c r="AB17" s="30"/>
      <c r="AC17" s="13">
        <f t="shared" si="0"/>
        <v>0</v>
      </c>
      <c r="AD17" s="72" t="e">
        <f t="shared" si="1"/>
        <v>#DIV/0!</v>
      </c>
      <c r="AE17" s="87">
        <v>0</v>
      </c>
      <c r="AF17" s="72">
        <f t="shared" si="2"/>
        <v>0</v>
      </c>
      <c r="AG17" s="85">
        <v>0</v>
      </c>
      <c r="AH17" s="72">
        <f t="shared" si="3"/>
        <v>0</v>
      </c>
      <c r="AI17" s="73">
        <f>SUM(AC17,AE17)</f>
        <v>0</v>
      </c>
      <c r="AJ17" s="76"/>
    </row>
    <row r="18" spans="1:37" ht="18" thickBot="1" x14ac:dyDescent="0.35">
      <c r="A18" s="51"/>
      <c r="B18" s="53"/>
      <c r="C18" s="109"/>
      <c r="D18" s="148"/>
      <c r="E18" s="94" t="s">
        <v>36</v>
      </c>
      <c r="F18" s="17"/>
      <c r="G18" s="17"/>
      <c r="H18" s="17"/>
      <c r="I18" s="17"/>
      <c r="J18" s="17"/>
      <c r="K18" s="17"/>
      <c r="L18" s="17"/>
      <c r="M18" s="17"/>
      <c r="N18" s="17"/>
      <c r="O18" s="18"/>
      <c r="P18" s="7"/>
      <c r="Q18" s="7"/>
      <c r="R18" s="7"/>
      <c r="S18" s="131"/>
      <c r="T18" s="7"/>
      <c r="U18" s="7"/>
      <c r="V18" s="7"/>
      <c r="W18" s="7"/>
      <c r="X18" s="7"/>
      <c r="Y18" s="7"/>
      <c r="Z18" s="130"/>
      <c r="AA18" s="7"/>
      <c r="AB18" s="7"/>
      <c r="AC18" s="15">
        <f t="shared" si="0"/>
        <v>0</v>
      </c>
      <c r="AD18" s="85" t="e">
        <f t="shared" si="1"/>
        <v>#DIV/0!</v>
      </c>
      <c r="AE18" s="87"/>
      <c r="AF18" s="85">
        <f t="shared" si="2"/>
        <v>0</v>
      </c>
      <c r="AG18" s="85"/>
      <c r="AH18" s="85">
        <f t="shared" si="3"/>
        <v>0</v>
      </c>
      <c r="AI18" s="75">
        <f t="shared" si="4"/>
        <v>0</v>
      </c>
      <c r="AJ18" s="104"/>
    </row>
    <row r="19" spans="1:37" ht="16.2" thickBot="1" x14ac:dyDescent="0.35">
      <c r="A19" s="110"/>
      <c r="B19" s="40"/>
      <c r="C19" s="108"/>
      <c r="D19" s="20"/>
      <c r="E19" s="63" t="s">
        <v>14</v>
      </c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64">
        <f>SUM(P6:P18)</f>
        <v>962</v>
      </c>
      <c r="Q19" s="64">
        <f t="shared" ref="Q19:Z19" si="6">SUM(Q6:Q18)</f>
        <v>1063</v>
      </c>
      <c r="R19" s="64">
        <f>SUM(R6:R18)</f>
        <v>975</v>
      </c>
      <c r="S19" s="64">
        <f t="shared" si="6"/>
        <v>0</v>
      </c>
      <c r="T19" s="64">
        <f t="shared" si="6"/>
        <v>1038</v>
      </c>
      <c r="U19" s="64">
        <f>SUM(U6:U18)</f>
        <v>1009</v>
      </c>
      <c r="V19" s="64">
        <f t="shared" si="6"/>
        <v>1001</v>
      </c>
      <c r="W19" s="64">
        <f t="shared" si="6"/>
        <v>1088</v>
      </c>
      <c r="X19" s="64">
        <f t="shared" si="6"/>
        <v>1048</v>
      </c>
      <c r="Y19" s="64">
        <f t="shared" si="6"/>
        <v>1035</v>
      </c>
      <c r="Z19" s="64">
        <f t="shared" si="6"/>
        <v>0</v>
      </c>
      <c r="AA19" s="64">
        <f>SUM(AA6:AA18)</f>
        <v>1003</v>
      </c>
      <c r="AB19" s="64">
        <f>SUM(AB6:AB18)</f>
        <v>1022</v>
      </c>
      <c r="AC19" s="65">
        <f>SUM(P19:AB19)</f>
        <v>11244</v>
      </c>
      <c r="AD19" s="40"/>
      <c r="AE19" s="93"/>
      <c r="AF19" s="40"/>
      <c r="AG19" s="40"/>
      <c r="AH19" s="40"/>
      <c r="AI19" s="77">
        <f>SUM(AI6:AI18)</f>
        <v>22306</v>
      </c>
      <c r="AJ19" s="40">
        <f>AI19/22</f>
        <v>1013.9090909090909</v>
      </c>
      <c r="AK19" s="97">
        <f>MAX(AJ6:AJ18)</f>
        <v>181.58333333333334</v>
      </c>
    </row>
    <row r="20" spans="1:37" ht="18" thickTop="1" x14ac:dyDescent="0.3">
      <c r="A20" s="50" t="s">
        <v>37</v>
      </c>
      <c r="B20" s="111"/>
      <c r="C20" s="108" t="s">
        <v>141</v>
      </c>
      <c r="D20" s="147" t="s">
        <v>66</v>
      </c>
      <c r="E20" s="125" t="s">
        <v>267</v>
      </c>
      <c r="F20" s="32"/>
      <c r="G20" s="32"/>
      <c r="H20" s="32"/>
      <c r="I20" s="32"/>
      <c r="J20" s="32"/>
      <c r="K20" s="32"/>
      <c r="L20" s="32"/>
      <c r="M20" s="32"/>
      <c r="N20" s="32"/>
      <c r="O20" s="24"/>
      <c r="P20" s="32">
        <v>141</v>
      </c>
      <c r="Q20" s="130"/>
      <c r="R20" s="32">
        <v>158</v>
      </c>
      <c r="S20" s="32">
        <v>184</v>
      </c>
      <c r="T20" s="32">
        <v>164</v>
      </c>
      <c r="U20" s="32">
        <v>171</v>
      </c>
      <c r="V20" s="131"/>
      <c r="W20" s="32">
        <v>163</v>
      </c>
      <c r="X20" s="32">
        <v>176</v>
      </c>
      <c r="Y20" s="32">
        <v>163</v>
      </c>
      <c r="Z20" s="32"/>
      <c r="AA20" s="32">
        <v>150</v>
      </c>
      <c r="AB20" s="31">
        <v>152</v>
      </c>
      <c r="AC20" s="24">
        <f t="shared" ref="AC20:AC30" si="7">P20+Q20+R20+S20+T20+U20+V20+W20+X20+Y20+Z20+AA20+AB20</f>
        <v>1622</v>
      </c>
      <c r="AD20" s="89">
        <f t="shared" ref="AD20:AD30" si="8">AVERAGE(P20,Q20,R20,S20,T20,U20,V20,W20,X20,Y20,Z20,AA20,AB20)</f>
        <v>162.19999999999999</v>
      </c>
      <c r="AE20" s="90">
        <v>1834</v>
      </c>
      <c r="AF20" s="89">
        <f t="shared" ref="AF20:AF30" si="9">COUNTIF(P20:AB20,"&gt;0")</f>
        <v>10</v>
      </c>
      <c r="AG20" s="89">
        <v>11</v>
      </c>
      <c r="AH20" s="89">
        <f t="shared" si="3"/>
        <v>21</v>
      </c>
      <c r="AI20" s="78">
        <f t="shared" ref="AI20:AI30" si="10">SUM(AC20,AE20)</f>
        <v>3456</v>
      </c>
      <c r="AJ20" s="91">
        <f t="shared" si="5"/>
        <v>164.57142857142858</v>
      </c>
    </row>
    <row r="21" spans="1:37" ht="17.399999999999999" x14ac:dyDescent="0.3">
      <c r="A21" s="51" t="s">
        <v>38</v>
      </c>
      <c r="B21" s="111"/>
      <c r="C21" s="107" t="s">
        <v>142</v>
      </c>
      <c r="D21" s="149"/>
      <c r="E21" s="126" t="s">
        <v>69</v>
      </c>
      <c r="F21" s="3"/>
      <c r="G21" s="3"/>
      <c r="H21" s="3"/>
      <c r="I21" s="3"/>
      <c r="J21" s="3"/>
      <c r="K21" s="3"/>
      <c r="L21" s="3"/>
      <c r="M21" s="3"/>
      <c r="N21" s="3"/>
      <c r="O21" s="13"/>
      <c r="P21" s="3">
        <v>201</v>
      </c>
      <c r="Q21" s="130"/>
      <c r="R21" s="3">
        <v>171</v>
      </c>
      <c r="S21" s="3">
        <v>194</v>
      </c>
      <c r="T21" s="3">
        <v>167</v>
      </c>
      <c r="U21" s="3">
        <v>167</v>
      </c>
      <c r="V21" s="131"/>
      <c r="W21" s="3">
        <v>177</v>
      </c>
      <c r="X21" s="3">
        <v>161</v>
      </c>
      <c r="Y21" s="3">
        <v>182</v>
      </c>
      <c r="Z21" s="3">
        <v>177</v>
      </c>
      <c r="AA21" s="3">
        <v>169</v>
      </c>
      <c r="AB21" s="29">
        <v>203</v>
      </c>
      <c r="AC21" s="13">
        <f t="shared" si="7"/>
        <v>1969</v>
      </c>
      <c r="AD21" s="72">
        <f t="shared" si="8"/>
        <v>179</v>
      </c>
      <c r="AE21" s="74">
        <v>2056</v>
      </c>
      <c r="AF21" s="72">
        <f t="shared" si="9"/>
        <v>11</v>
      </c>
      <c r="AG21" s="72">
        <v>11</v>
      </c>
      <c r="AH21" s="72">
        <f t="shared" si="3"/>
        <v>22</v>
      </c>
      <c r="AI21" s="73">
        <f t="shared" si="10"/>
        <v>4025</v>
      </c>
      <c r="AJ21" s="102">
        <f t="shared" si="5"/>
        <v>182.95454545454547</v>
      </c>
    </row>
    <row r="22" spans="1:37" ht="17.399999999999999" x14ac:dyDescent="0.3">
      <c r="A22" s="51" t="s">
        <v>39</v>
      </c>
      <c r="B22" s="111"/>
      <c r="C22" s="107" t="s">
        <v>143</v>
      </c>
      <c r="D22" s="149"/>
      <c r="E22" s="126" t="s">
        <v>68</v>
      </c>
      <c r="F22" s="3"/>
      <c r="G22" s="3"/>
      <c r="H22" s="3"/>
      <c r="I22" s="3"/>
      <c r="J22" s="3"/>
      <c r="K22" s="3"/>
      <c r="L22" s="3"/>
      <c r="M22" s="3"/>
      <c r="N22" s="3"/>
      <c r="O22" s="13"/>
      <c r="P22" s="3">
        <v>184</v>
      </c>
      <c r="Q22" s="130"/>
      <c r="R22" s="3">
        <v>162</v>
      </c>
      <c r="S22" s="3">
        <v>166</v>
      </c>
      <c r="T22" s="3"/>
      <c r="U22" s="3">
        <v>176</v>
      </c>
      <c r="V22" s="131"/>
      <c r="W22" s="3">
        <v>166</v>
      </c>
      <c r="X22" s="3"/>
      <c r="Y22" s="3">
        <v>137</v>
      </c>
      <c r="Z22" s="3">
        <v>144</v>
      </c>
      <c r="AA22" s="3">
        <v>172</v>
      </c>
      <c r="AB22" s="29"/>
      <c r="AC22" s="13">
        <f t="shared" si="7"/>
        <v>1307</v>
      </c>
      <c r="AD22" s="72">
        <f t="shared" si="8"/>
        <v>163.375</v>
      </c>
      <c r="AE22" s="74">
        <v>1165</v>
      </c>
      <c r="AF22" s="72">
        <f t="shared" si="9"/>
        <v>8</v>
      </c>
      <c r="AG22" s="72">
        <v>7</v>
      </c>
      <c r="AH22" s="72">
        <f t="shared" si="3"/>
        <v>15</v>
      </c>
      <c r="AI22" s="73">
        <f t="shared" si="10"/>
        <v>2472</v>
      </c>
      <c r="AJ22" s="102">
        <f t="shared" si="5"/>
        <v>164.8</v>
      </c>
    </row>
    <row r="23" spans="1:37" ht="17.399999999999999" x14ac:dyDescent="0.3">
      <c r="A23" s="51" t="s">
        <v>40</v>
      </c>
      <c r="B23" s="111"/>
      <c r="C23" s="107" t="s">
        <v>144</v>
      </c>
      <c r="D23" s="149"/>
      <c r="E23" s="126" t="s">
        <v>67</v>
      </c>
      <c r="F23" s="3"/>
      <c r="G23" s="3"/>
      <c r="H23" s="3"/>
      <c r="I23" s="3"/>
      <c r="J23" s="3"/>
      <c r="K23" s="3"/>
      <c r="L23" s="3"/>
      <c r="M23" s="3"/>
      <c r="N23" s="3"/>
      <c r="O23" s="13"/>
      <c r="P23" s="3">
        <v>162</v>
      </c>
      <c r="Q23" s="130"/>
      <c r="R23" s="3">
        <v>176</v>
      </c>
      <c r="S23" s="3">
        <v>181</v>
      </c>
      <c r="T23" s="3">
        <v>170</v>
      </c>
      <c r="U23" s="3">
        <v>149</v>
      </c>
      <c r="V23" s="131"/>
      <c r="W23" s="3">
        <v>159</v>
      </c>
      <c r="X23" s="3">
        <v>141</v>
      </c>
      <c r="Y23" s="3">
        <v>143</v>
      </c>
      <c r="Z23" s="3">
        <v>162</v>
      </c>
      <c r="AA23" s="3"/>
      <c r="AB23" s="29">
        <v>153</v>
      </c>
      <c r="AC23" s="13">
        <f t="shared" si="7"/>
        <v>1596</v>
      </c>
      <c r="AD23" s="72">
        <f t="shared" si="8"/>
        <v>159.6</v>
      </c>
      <c r="AE23" s="72">
        <v>1887</v>
      </c>
      <c r="AF23" s="72">
        <f t="shared" si="9"/>
        <v>10</v>
      </c>
      <c r="AG23" s="72">
        <v>11</v>
      </c>
      <c r="AH23" s="72">
        <f t="shared" si="3"/>
        <v>21</v>
      </c>
      <c r="AI23" s="73">
        <f t="shared" si="10"/>
        <v>3483</v>
      </c>
      <c r="AJ23" s="76">
        <f t="shared" si="5"/>
        <v>165.85714285714286</v>
      </c>
    </row>
    <row r="24" spans="1:37" ht="17.399999999999999" x14ac:dyDescent="0.3">
      <c r="A24" s="51" t="s">
        <v>41</v>
      </c>
      <c r="B24" s="111"/>
      <c r="C24" s="107" t="s">
        <v>145</v>
      </c>
      <c r="D24" s="149"/>
      <c r="E24" s="126" t="s">
        <v>72</v>
      </c>
      <c r="F24" s="3"/>
      <c r="G24" s="3"/>
      <c r="H24" s="3"/>
      <c r="I24" s="3"/>
      <c r="J24" s="3"/>
      <c r="K24" s="3"/>
      <c r="L24" s="3"/>
      <c r="M24" s="3"/>
      <c r="N24" s="3"/>
      <c r="O24" s="13"/>
      <c r="P24" s="3"/>
      <c r="Q24" s="130"/>
      <c r="R24" s="3"/>
      <c r="S24" s="3"/>
      <c r="T24" s="3"/>
      <c r="U24" s="68"/>
      <c r="V24" s="131"/>
      <c r="W24" s="45"/>
      <c r="X24" s="68"/>
      <c r="Y24" s="3"/>
      <c r="Z24" s="3"/>
      <c r="AA24" s="3"/>
      <c r="AB24" s="44"/>
      <c r="AC24" s="13">
        <f t="shared" si="7"/>
        <v>0</v>
      </c>
      <c r="AD24" s="72" t="e">
        <f t="shared" si="8"/>
        <v>#DIV/0!</v>
      </c>
      <c r="AE24" s="74">
        <v>0</v>
      </c>
      <c r="AF24" s="72">
        <f t="shared" si="9"/>
        <v>0</v>
      </c>
      <c r="AG24" s="72">
        <v>0</v>
      </c>
      <c r="AH24" s="72">
        <f t="shared" si="3"/>
        <v>0</v>
      </c>
      <c r="AI24" s="73">
        <f t="shared" si="10"/>
        <v>0</v>
      </c>
      <c r="AJ24" s="76"/>
    </row>
    <row r="25" spans="1:37" ht="17.399999999999999" x14ac:dyDescent="0.3">
      <c r="A25" s="51" t="s">
        <v>42</v>
      </c>
      <c r="B25" s="111"/>
      <c r="C25" s="107" t="s">
        <v>146</v>
      </c>
      <c r="D25" s="149"/>
      <c r="E25" s="126" t="s">
        <v>74</v>
      </c>
      <c r="F25" s="3"/>
      <c r="G25" s="3"/>
      <c r="H25" s="3"/>
      <c r="I25" s="3"/>
      <c r="J25" s="3"/>
      <c r="K25" s="3"/>
      <c r="L25" s="3"/>
      <c r="M25" s="3"/>
      <c r="N25" s="3"/>
      <c r="O25" s="13"/>
      <c r="P25" s="3">
        <v>175</v>
      </c>
      <c r="Q25" s="130"/>
      <c r="R25" s="3"/>
      <c r="S25" s="3"/>
      <c r="T25" s="3">
        <v>165</v>
      </c>
      <c r="U25" s="3"/>
      <c r="V25" s="131"/>
      <c r="W25" s="3">
        <v>156</v>
      </c>
      <c r="X25" s="3">
        <v>191</v>
      </c>
      <c r="Y25" s="3"/>
      <c r="Z25" s="3">
        <v>185</v>
      </c>
      <c r="AA25" s="3">
        <v>172</v>
      </c>
      <c r="AB25" s="29">
        <v>177</v>
      </c>
      <c r="AC25" s="13">
        <f t="shared" si="7"/>
        <v>1221</v>
      </c>
      <c r="AD25" s="72">
        <f t="shared" si="8"/>
        <v>174.42857142857142</v>
      </c>
      <c r="AE25" s="74">
        <v>318</v>
      </c>
      <c r="AF25" s="72">
        <f t="shared" si="9"/>
        <v>7</v>
      </c>
      <c r="AG25" s="72">
        <v>2</v>
      </c>
      <c r="AH25" s="72">
        <f t="shared" si="3"/>
        <v>9</v>
      </c>
      <c r="AI25" s="73">
        <f t="shared" si="10"/>
        <v>1539</v>
      </c>
      <c r="AJ25" s="76">
        <f t="shared" si="5"/>
        <v>171</v>
      </c>
    </row>
    <row r="26" spans="1:37" ht="17.399999999999999" x14ac:dyDescent="0.3">
      <c r="A26" s="51" t="s">
        <v>43</v>
      </c>
      <c r="B26" s="111"/>
      <c r="C26" s="107" t="s">
        <v>147</v>
      </c>
      <c r="D26" s="149"/>
      <c r="E26" s="126" t="s">
        <v>75</v>
      </c>
      <c r="F26" s="3"/>
      <c r="G26" s="3"/>
      <c r="H26" s="3"/>
      <c r="I26" s="3"/>
      <c r="J26" s="3"/>
      <c r="K26" s="3"/>
      <c r="L26" s="3"/>
      <c r="M26" s="3"/>
      <c r="N26" s="3"/>
      <c r="O26" s="13"/>
      <c r="P26" s="47"/>
      <c r="Q26" s="130"/>
      <c r="R26" s="3"/>
      <c r="S26" s="3"/>
      <c r="T26" s="3"/>
      <c r="U26" s="3"/>
      <c r="V26" s="131"/>
      <c r="W26" s="3"/>
      <c r="X26" s="3"/>
      <c r="Y26" s="3"/>
      <c r="Z26" s="3"/>
      <c r="AA26" s="3"/>
      <c r="AB26" s="29"/>
      <c r="AC26" s="13">
        <f t="shared" si="7"/>
        <v>0</v>
      </c>
      <c r="AD26" s="72" t="e">
        <f t="shared" si="8"/>
        <v>#DIV/0!</v>
      </c>
      <c r="AE26" s="74">
        <v>159</v>
      </c>
      <c r="AF26" s="72">
        <f t="shared" si="9"/>
        <v>0</v>
      </c>
      <c r="AG26" s="72">
        <v>1</v>
      </c>
      <c r="AH26" s="72">
        <f t="shared" si="3"/>
        <v>1</v>
      </c>
      <c r="AI26" s="73">
        <f t="shared" si="10"/>
        <v>159</v>
      </c>
      <c r="AJ26" s="103">
        <f t="shared" si="5"/>
        <v>159</v>
      </c>
    </row>
    <row r="27" spans="1:37" ht="17.399999999999999" x14ac:dyDescent="0.3">
      <c r="A27" s="51" t="s">
        <v>44</v>
      </c>
      <c r="B27" s="111"/>
      <c r="C27" s="107" t="s">
        <v>148</v>
      </c>
      <c r="D27" s="149"/>
      <c r="E27" s="126" t="s">
        <v>71</v>
      </c>
      <c r="F27" s="7"/>
      <c r="G27" s="7"/>
      <c r="H27" s="7"/>
      <c r="I27" s="7"/>
      <c r="J27" s="7"/>
      <c r="K27" s="7"/>
      <c r="L27" s="7"/>
      <c r="M27" s="7"/>
      <c r="N27" s="7"/>
      <c r="O27" s="15"/>
      <c r="P27" s="7">
        <v>161</v>
      </c>
      <c r="Q27" s="130"/>
      <c r="R27" s="7">
        <v>149</v>
      </c>
      <c r="S27" s="7">
        <v>195</v>
      </c>
      <c r="T27" s="7">
        <v>157</v>
      </c>
      <c r="U27" s="7">
        <v>175</v>
      </c>
      <c r="V27" s="131"/>
      <c r="W27" s="7">
        <v>179</v>
      </c>
      <c r="X27" s="7"/>
      <c r="Y27" s="7">
        <v>197</v>
      </c>
      <c r="Z27" s="7">
        <v>168</v>
      </c>
      <c r="AA27" s="7">
        <v>193</v>
      </c>
      <c r="AB27" s="30">
        <v>183</v>
      </c>
      <c r="AC27" s="13">
        <f t="shared" si="7"/>
        <v>1757</v>
      </c>
      <c r="AD27" s="72">
        <f t="shared" si="8"/>
        <v>175.7</v>
      </c>
      <c r="AE27" s="74">
        <v>1796</v>
      </c>
      <c r="AF27" s="72">
        <f t="shared" si="9"/>
        <v>10</v>
      </c>
      <c r="AG27" s="72">
        <v>10</v>
      </c>
      <c r="AH27" s="72">
        <f t="shared" si="3"/>
        <v>20</v>
      </c>
      <c r="AI27" s="73">
        <f t="shared" si="10"/>
        <v>3553</v>
      </c>
      <c r="AJ27" s="103">
        <f t="shared" si="5"/>
        <v>177.65</v>
      </c>
    </row>
    <row r="28" spans="1:37" ht="17.399999999999999" x14ac:dyDescent="0.3">
      <c r="A28" s="51" t="s">
        <v>45</v>
      </c>
      <c r="B28" s="111"/>
      <c r="C28" s="107" t="s">
        <v>149</v>
      </c>
      <c r="D28" s="149"/>
      <c r="E28" s="126" t="s">
        <v>70</v>
      </c>
      <c r="F28" s="7"/>
      <c r="G28" s="7"/>
      <c r="H28" s="7"/>
      <c r="I28" s="7"/>
      <c r="J28" s="7"/>
      <c r="K28" s="7"/>
      <c r="L28" s="7"/>
      <c r="M28" s="7"/>
      <c r="N28" s="7"/>
      <c r="O28" s="15"/>
      <c r="P28" s="7"/>
      <c r="Q28" s="130"/>
      <c r="R28" s="7">
        <v>174</v>
      </c>
      <c r="S28" s="7">
        <v>186</v>
      </c>
      <c r="T28" s="7">
        <v>156</v>
      </c>
      <c r="U28" s="7">
        <v>156</v>
      </c>
      <c r="V28" s="131"/>
      <c r="W28" s="7"/>
      <c r="X28" s="7">
        <v>169</v>
      </c>
      <c r="Y28" s="7">
        <v>173</v>
      </c>
      <c r="Z28" s="7"/>
      <c r="AA28" s="7">
        <v>175</v>
      </c>
      <c r="AB28" s="30">
        <v>182</v>
      </c>
      <c r="AC28" s="13">
        <f t="shared" si="7"/>
        <v>1371</v>
      </c>
      <c r="AD28" s="72">
        <f t="shared" si="8"/>
        <v>171.375</v>
      </c>
      <c r="AE28" s="74">
        <v>1734</v>
      </c>
      <c r="AF28" s="72">
        <f t="shared" si="9"/>
        <v>8</v>
      </c>
      <c r="AG28" s="72">
        <v>10</v>
      </c>
      <c r="AH28" s="72">
        <f t="shared" si="3"/>
        <v>18</v>
      </c>
      <c r="AI28" s="73">
        <f t="shared" si="10"/>
        <v>3105</v>
      </c>
      <c r="AJ28" s="76">
        <f t="shared" si="5"/>
        <v>172.5</v>
      </c>
    </row>
    <row r="29" spans="1:37" ht="17.399999999999999" x14ac:dyDescent="0.3">
      <c r="A29" s="51" t="s">
        <v>46</v>
      </c>
      <c r="B29" s="111"/>
      <c r="C29" s="107" t="s">
        <v>150</v>
      </c>
      <c r="D29" s="149"/>
      <c r="E29" s="126" t="s">
        <v>73</v>
      </c>
      <c r="F29" s="7"/>
      <c r="G29" s="7"/>
      <c r="H29" s="7"/>
      <c r="I29" s="7"/>
      <c r="J29" s="7"/>
      <c r="K29" s="7"/>
      <c r="L29" s="7"/>
      <c r="M29" s="7"/>
      <c r="N29" s="7"/>
      <c r="O29" s="15"/>
      <c r="P29" s="7"/>
      <c r="Q29" s="130"/>
      <c r="R29" s="7"/>
      <c r="S29" s="7"/>
      <c r="T29" s="7"/>
      <c r="U29" s="7"/>
      <c r="V29" s="131"/>
      <c r="W29" s="7"/>
      <c r="X29" s="7">
        <v>162</v>
      </c>
      <c r="Y29" s="7"/>
      <c r="Z29" s="7">
        <v>157</v>
      </c>
      <c r="AA29" s="7"/>
      <c r="AB29" s="30"/>
      <c r="AC29" s="13">
        <f t="shared" si="7"/>
        <v>319</v>
      </c>
      <c r="AD29" s="72">
        <f t="shared" si="8"/>
        <v>159.5</v>
      </c>
      <c r="AE29" s="74">
        <v>524</v>
      </c>
      <c r="AF29" s="72">
        <f t="shared" si="9"/>
        <v>2</v>
      </c>
      <c r="AG29" s="72">
        <v>3</v>
      </c>
      <c r="AH29" s="72">
        <f t="shared" si="3"/>
        <v>5</v>
      </c>
      <c r="AI29" s="73">
        <f t="shared" si="10"/>
        <v>843</v>
      </c>
      <c r="AJ29" s="76">
        <f t="shared" si="5"/>
        <v>168.6</v>
      </c>
    </row>
    <row r="30" spans="1:37" ht="18" thickBot="1" x14ac:dyDescent="0.35">
      <c r="A30" s="52" t="s">
        <v>47</v>
      </c>
      <c r="B30" s="54"/>
      <c r="C30" s="109" t="s">
        <v>151</v>
      </c>
      <c r="D30" s="150"/>
      <c r="E30" s="126" t="s">
        <v>313</v>
      </c>
      <c r="F30" s="7"/>
      <c r="G30" s="7"/>
      <c r="H30" s="7"/>
      <c r="I30" s="7"/>
      <c r="J30" s="7"/>
      <c r="K30" s="7"/>
      <c r="L30" s="7"/>
      <c r="M30" s="7"/>
      <c r="N30" s="7"/>
      <c r="O30" s="15"/>
      <c r="P30" s="7"/>
      <c r="Q30" s="130"/>
      <c r="R30" s="7"/>
      <c r="S30" s="7"/>
      <c r="T30" s="7"/>
      <c r="U30" s="7"/>
      <c r="V30" s="131"/>
      <c r="W30" s="7"/>
      <c r="X30" s="7"/>
      <c r="Y30" s="7"/>
      <c r="Z30" s="7"/>
      <c r="AA30" s="7"/>
      <c r="AB30" s="30"/>
      <c r="AC30" s="13">
        <f t="shared" si="7"/>
        <v>0</v>
      </c>
      <c r="AD30" s="72" t="e">
        <f t="shared" si="8"/>
        <v>#DIV/0!</v>
      </c>
      <c r="AE30" s="74">
        <v>0</v>
      </c>
      <c r="AF30" s="72">
        <f t="shared" si="9"/>
        <v>0</v>
      </c>
      <c r="AG30" s="72">
        <v>0</v>
      </c>
      <c r="AH30" s="72">
        <f t="shared" si="3"/>
        <v>0</v>
      </c>
      <c r="AI30" s="75">
        <f t="shared" si="10"/>
        <v>0</v>
      </c>
      <c r="AJ30" s="76"/>
    </row>
    <row r="31" spans="1:37" ht="18" thickBot="1" x14ac:dyDescent="0.35">
      <c r="C31" s="19"/>
      <c r="D31" s="20"/>
      <c r="E31" s="63" t="s">
        <v>14</v>
      </c>
      <c r="F31" s="21"/>
      <c r="G31" s="21"/>
      <c r="H31" s="21"/>
      <c r="I31" s="21"/>
      <c r="J31" s="21"/>
      <c r="K31" s="21"/>
      <c r="L31" s="21"/>
      <c r="M31" s="21"/>
      <c r="N31" s="21"/>
      <c r="O31" s="22"/>
      <c r="P31" s="64">
        <f t="shared" ref="P31:AB31" si="11">SUM(P20:P30)</f>
        <v>1024</v>
      </c>
      <c r="Q31" s="64">
        <f t="shared" si="11"/>
        <v>0</v>
      </c>
      <c r="R31" s="64">
        <f t="shared" si="11"/>
        <v>990</v>
      </c>
      <c r="S31" s="64">
        <f t="shared" si="11"/>
        <v>1106</v>
      </c>
      <c r="T31" s="64">
        <f t="shared" si="11"/>
        <v>979</v>
      </c>
      <c r="U31" s="64">
        <f t="shared" si="11"/>
        <v>994</v>
      </c>
      <c r="V31" s="64">
        <f t="shared" si="11"/>
        <v>0</v>
      </c>
      <c r="W31" s="64">
        <f t="shared" si="11"/>
        <v>1000</v>
      </c>
      <c r="X31" s="64">
        <f t="shared" si="11"/>
        <v>1000</v>
      </c>
      <c r="Y31" s="64">
        <f t="shared" si="11"/>
        <v>995</v>
      </c>
      <c r="Z31" s="66">
        <f t="shared" si="11"/>
        <v>993</v>
      </c>
      <c r="AA31" s="66">
        <f t="shared" si="11"/>
        <v>1031</v>
      </c>
      <c r="AB31" s="66">
        <f t="shared" si="11"/>
        <v>1050</v>
      </c>
      <c r="AC31" s="65">
        <f>SUM(P31:AB31)</f>
        <v>11162</v>
      </c>
      <c r="AE31" s="61"/>
      <c r="AI31" s="77">
        <f>SUM(AI20:AI30)</f>
        <v>22635</v>
      </c>
      <c r="AJ31" s="145">
        <f>AI31/22</f>
        <v>1028.8636363636363</v>
      </c>
      <c r="AK31" s="99">
        <f>MAX(AJ20:AJ30)</f>
        <v>182.95454545454547</v>
      </c>
    </row>
    <row r="32" spans="1:37" x14ac:dyDescent="0.3">
      <c r="C32" s="11"/>
      <c r="D32" s="8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6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5"/>
      <c r="AE32" s="37"/>
      <c r="AI32" s="71"/>
    </row>
    <row r="33" spans="1:37" ht="40.200000000000003" thickBot="1" x14ac:dyDescent="0.3">
      <c r="C33" s="11"/>
      <c r="D33" s="9"/>
      <c r="E33" s="10"/>
      <c r="F33" s="80" t="s">
        <v>0</v>
      </c>
      <c r="G33" s="80" t="s">
        <v>1</v>
      </c>
      <c r="H33" s="80" t="s">
        <v>2</v>
      </c>
      <c r="I33" s="80" t="s">
        <v>3</v>
      </c>
      <c r="J33" s="80" t="s">
        <v>4</v>
      </c>
      <c r="K33" s="80" t="s">
        <v>5</v>
      </c>
      <c r="L33" s="80" t="s">
        <v>6</v>
      </c>
      <c r="M33" s="80" t="s">
        <v>7</v>
      </c>
      <c r="N33" s="80" t="s">
        <v>8</v>
      </c>
      <c r="O33" s="11" t="s">
        <v>9</v>
      </c>
      <c r="P33" s="81" t="s">
        <v>15</v>
      </c>
      <c r="Q33" s="81" t="s">
        <v>16</v>
      </c>
      <c r="R33" s="81" t="s">
        <v>17</v>
      </c>
      <c r="S33" s="81" t="s">
        <v>18</v>
      </c>
      <c r="T33" s="81" t="s">
        <v>19</v>
      </c>
      <c r="U33" s="81" t="s">
        <v>20</v>
      </c>
      <c r="V33" s="81" t="s">
        <v>21</v>
      </c>
      <c r="W33" s="81" t="s">
        <v>22</v>
      </c>
      <c r="X33" s="81" t="s">
        <v>23</v>
      </c>
      <c r="Y33" s="81" t="s">
        <v>24</v>
      </c>
      <c r="Z33" s="81" t="s">
        <v>15</v>
      </c>
      <c r="AA33" s="81" t="s">
        <v>16</v>
      </c>
      <c r="AB33" s="81" t="s">
        <v>17</v>
      </c>
      <c r="AC33" s="82" t="s">
        <v>9</v>
      </c>
      <c r="AD33" s="69" t="s">
        <v>28</v>
      </c>
      <c r="AE33" s="70" t="s">
        <v>29</v>
      </c>
      <c r="AF33" s="70" t="s">
        <v>30</v>
      </c>
      <c r="AG33" s="70" t="s">
        <v>31</v>
      </c>
      <c r="AH33" s="70" t="s">
        <v>32</v>
      </c>
      <c r="AI33" s="70" t="s">
        <v>33</v>
      </c>
      <c r="AJ33" s="70" t="s">
        <v>34</v>
      </c>
      <c r="AK33" s="69" t="s">
        <v>35</v>
      </c>
    </row>
    <row r="34" spans="1:37" ht="15.75" customHeight="1" thickTop="1" x14ac:dyDescent="0.3">
      <c r="A34" s="50" t="s">
        <v>37</v>
      </c>
      <c r="B34" s="112"/>
      <c r="C34" s="108" t="s">
        <v>152</v>
      </c>
      <c r="D34" s="151" t="s">
        <v>76</v>
      </c>
      <c r="E34" s="125" t="s">
        <v>296</v>
      </c>
      <c r="F34" s="2"/>
      <c r="G34" s="2"/>
      <c r="H34" s="2"/>
      <c r="I34" s="2"/>
      <c r="J34" s="2"/>
      <c r="K34" s="2"/>
      <c r="L34" s="2"/>
      <c r="M34" s="2"/>
      <c r="N34" s="2"/>
      <c r="O34" s="12"/>
      <c r="P34" s="2">
        <v>160</v>
      </c>
      <c r="Q34" s="2">
        <v>180</v>
      </c>
      <c r="R34" s="2">
        <v>176</v>
      </c>
      <c r="S34" s="2"/>
      <c r="T34" s="2">
        <v>176</v>
      </c>
      <c r="U34" s="130"/>
      <c r="V34" s="2">
        <v>153</v>
      </c>
      <c r="W34" s="2">
        <v>175</v>
      </c>
      <c r="X34" s="2"/>
      <c r="Y34" s="2">
        <v>162</v>
      </c>
      <c r="Z34" s="135"/>
      <c r="AA34" s="131"/>
      <c r="AB34" s="28"/>
      <c r="AC34" s="12">
        <f t="shared" ref="AC34:AC46" si="12">P34+Q34+R34+S34+T34+U34+V34+W34+X34+Y34+Z34+AA34+AB34</f>
        <v>1182</v>
      </c>
      <c r="AD34" s="72">
        <f t="shared" ref="AD34:AD46" si="13">AVERAGE(P34,Q34,R34,S34,T34,U34,V34,W34,X34,Y34,Z34,AA34,AB34)</f>
        <v>168.85714285714286</v>
      </c>
      <c r="AE34" s="74">
        <v>1496</v>
      </c>
      <c r="AF34" s="72">
        <f t="shared" ref="AF34:AF46" si="14">COUNTIF(P34:AB34,"&gt;0")</f>
        <v>7</v>
      </c>
      <c r="AG34" s="72">
        <v>9</v>
      </c>
      <c r="AH34" s="72">
        <f t="shared" si="3"/>
        <v>16</v>
      </c>
      <c r="AI34" s="73">
        <f t="shared" ref="AI34:AI46" si="15">SUM(AC34,AE34)</f>
        <v>2678</v>
      </c>
      <c r="AJ34" s="103">
        <f t="shared" si="5"/>
        <v>167.375</v>
      </c>
    </row>
    <row r="35" spans="1:37" ht="17.399999999999999" x14ac:dyDescent="0.3">
      <c r="A35" s="51" t="s">
        <v>38</v>
      </c>
      <c r="B35" s="10"/>
      <c r="C35" s="107" t="s">
        <v>153</v>
      </c>
      <c r="D35" s="147"/>
      <c r="E35" s="126" t="s">
        <v>79</v>
      </c>
      <c r="F35" s="3"/>
      <c r="G35" s="3"/>
      <c r="H35" s="3"/>
      <c r="I35" s="3"/>
      <c r="J35" s="3"/>
      <c r="K35" s="3"/>
      <c r="L35" s="3"/>
      <c r="M35" s="3"/>
      <c r="N35" s="3"/>
      <c r="O35" s="13"/>
      <c r="P35" s="3">
        <v>168</v>
      </c>
      <c r="Q35" s="67"/>
      <c r="R35" s="3">
        <v>163</v>
      </c>
      <c r="S35" s="3">
        <v>164</v>
      </c>
      <c r="T35" s="3">
        <v>159</v>
      </c>
      <c r="U35" s="130"/>
      <c r="V35" s="3"/>
      <c r="W35" s="3">
        <v>189</v>
      </c>
      <c r="X35" s="3">
        <v>170</v>
      </c>
      <c r="Y35" s="3">
        <v>149</v>
      </c>
      <c r="Z35" s="137"/>
      <c r="AA35" s="131"/>
      <c r="AB35" s="29">
        <v>135</v>
      </c>
      <c r="AC35" s="13">
        <f t="shared" si="12"/>
        <v>1297</v>
      </c>
      <c r="AD35" s="72">
        <f t="shared" si="13"/>
        <v>162.125</v>
      </c>
      <c r="AE35" s="74">
        <v>1847</v>
      </c>
      <c r="AF35" s="72">
        <f t="shared" si="14"/>
        <v>8</v>
      </c>
      <c r="AG35" s="72">
        <v>11</v>
      </c>
      <c r="AH35" s="72">
        <f t="shared" si="3"/>
        <v>19</v>
      </c>
      <c r="AI35" s="73">
        <f t="shared" si="15"/>
        <v>3144</v>
      </c>
      <c r="AJ35" s="103">
        <f t="shared" si="5"/>
        <v>165.47368421052633</v>
      </c>
    </row>
    <row r="36" spans="1:37" ht="17.399999999999999" x14ac:dyDescent="0.3">
      <c r="A36" s="51" t="s">
        <v>39</v>
      </c>
      <c r="B36" s="10"/>
      <c r="C36" s="107" t="s">
        <v>154</v>
      </c>
      <c r="D36" s="147"/>
      <c r="E36" s="126" t="s">
        <v>51</v>
      </c>
      <c r="F36" s="3"/>
      <c r="G36" s="3"/>
      <c r="H36" s="3"/>
      <c r="I36" s="3"/>
      <c r="J36" s="3"/>
      <c r="K36" s="3"/>
      <c r="L36" s="3"/>
      <c r="M36" s="3"/>
      <c r="N36" s="3"/>
      <c r="O36" s="13"/>
      <c r="P36" s="3"/>
      <c r="Q36" s="3"/>
      <c r="R36" s="3">
        <v>144</v>
      </c>
      <c r="S36" s="3">
        <v>158</v>
      </c>
      <c r="T36" s="3">
        <v>171</v>
      </c>
      <c r="U36" s="130"/>
      <c r="V36" s="3">
        <v>203</v>
      </c>
      <c r="W36" s="3">
        <v>204</v>
      </c>
      <c r="X36" s="3">
        <v>162</v>
      </c>
      <c r="Y36" s="3">
        <v>158</v>
      </c>
      <c r="Z36" s="137"/>
      <c r="AA36" s="131"/>
      <c r="AB36" s="29"/>
      <c r="AC36" s="13">
        <f t="shared" si="12"/>
        <v>1200</v>
      </c>
      <c r="AD36" s="72">
        <f t="shared" si="13"/>
        <v>171.42857142857142</v>
      </c>
      <c r="AE36" s="74">
        <v>1394</v>
      </c>
      <c r="AF36" s="72">
        <f t="shared" si="14"/>
        <v>7</v>
      </c>
      <c r="AG36" s="72">
        <v>8</v>
      </c>
      <c r="AH36" s="72">
        <f t="shared" si="3"/>
        <v>15</v>
      </c>
      <c r="AI36" s="73">
        <f t="shared" si="15"/>
        <v>2594</v>
      </c>
      <c r="AJ36" s="76">
        <f t="shared" si="5"/>
        <v>172.93333333333334</v>
      </c>
    </row>
    <row r="37" spans="1:37" ht="17.399999999999999" x14ac:dyDescent="0.3">
      <c r="A37" s="51" t="s">
        <v>40</v>
      </c>
      <c r="B37" s="10"/>
      <c r="C37" s="107" t="s">
        <v>155</v>
      </c>
      <c r="D37" s="147"/>
      <c r="E37" s="126" t="s">
        <v>77</v>
      </c>
      <c r="F37" s="3"/>
      <c r="G37" s="3"/>
      <c r="H37" s="3"/>
      <c r="I37" s="3"/>
      <c r="J37" s="3"/>
      <c r="K37" s="3"/>
      <c r="L37" s="3"/>
      <c r="M37" s="3"/>
      <c r="N37" s="3"/>
      <c r="O37" s="13"/>
      <c r="P37" s="45">
        <v>160</v>
      </c>
      <c r="Q37" s="3">
        <v>146</v>
      </c>
      <c r="R37" s="3">
        <v>161</v>
      </c>
      <c r="S37" s="3"/>
      <c r="T37" s="3"/>
      <c r="U37" s="130"/>
      <c r="V37" s="3"/>
      <c r="W37" s="3">
        <v>143</v>
      </c>
      <c r="X37" s="3"/>
      <c r="Y37" s="46"/>
      <c r="Z37" s="137"/>
      <c r="AA37" s="131"/>
      <c r="AB37" s="29">
        <v>153</v>
      </c>
      <c r="AC37" s="13">
        <f t="shared" si="12"/>
        <v>763</v>
      </c>
      <c r="AD37" s="72">
        <f t="shared" si="13"/>
        <v>152.6</v>
      </c>
      <c r="AE37" s="74">
        <v>431</v>
      </c>
      <c r="AF37" s="72">
        <f t="shared" si="14"/>
        <v>5</v>
      </c>
      <c r="AG37" s="72">
        <v>3</v>
      </c>
      <c r="AH37" s="72">
        <f t="shared" si="3"/>
        <v>8</v>
      </c>
      <c r="AI37" s="73">
        <f t="shared" si="15"/>
        <v>1194</v>
      </c>
      <c r="AJ37" s="76">
        <f t="shared" si="5"/>
        <v>149.25</v>
      </c>
    </row>
    <row r="38" spans="1:37" ht="17.399999999999999" x14ac:dyDescent="0.3">
      <c r="A38" s="51" t="s">
        <v>41</v>
      </c>
      <c r="B38" s="10"/>
      <c r="C38" s="107" t="s">
        <v>156</v>
      </c>
      <c r="D38" s="147"/>
      <c r="E38" s="126" t="s">
        <v>81</v>
      </c>
      <c r="F38" s="3"/>
      <c r="G38" s="3"/>
      <c r="H38" s="3"/>
      <c r="I38" s="3"/>
      <c r="J38" s="3"/>
      <c r="K38" s="3"/>
      <c r="L38" s="3"/>
      <c r="M38" s="3"/>
      <c r="N38" s="3"/>
      <c r="O38" s="13"/>
      <c r="P38" s="3">
        <v>158</v>
      </c>
      <c r="Q38" s="3">
        <v>153</v>
      </c>
      <c r="R38" s="3">
        <v>138</v>
      </c>
      <c r="S38" s="3">
        <v>152</v>
      </c>
      <c r="T38" s="3">
        <v>145</v>
      </c>
      <c r="U38" s="130"/>
      <c r="V38" s="3">
        <v>159</v>
      </c>
      <c r="W38" s="3"/>
      <c r="X38" s="3">
        <v>169</v>
      </c>
      <c r="Y38" s="3"/>
      <c r="Z38" s="137"/>
      <c r="AA38" s="131"/>
      <c r="AB38" s="29">
        <v>167</v>
      </c>
      <c r="AC38" s="13">
        <f t="shared" si="12"/>
        <v>1241</v>
      </c>
      <c r="AD38" s="72">
        <f t="shared" si="13"/>
        <v>155.125</v>
      </c>
      <c r="AE38" s="74">
        <v>1789</v>
      </c>
      <c r="AF38" s="72">
        <f t="shared" si="14"/>
        <v>8</v>
      </c>
      <c r="AG38" s="72">
        <v>11</v>
      </c>
      <c r="AH38" s="72">
        <f t="shared" si="3"/>
        <v>19</v>
      </c>
      <c r="AI38" s="73">
        <f t="shared" si="15"/>
        <v>3030</v>
      </c>
      <c r="AJ38" s="76">
        <f t="shared" si="5"/>
        <v>159.47368421052633</v>
      </c>
    </row>
    <row r="39" spans="1:37" ht="17.399999999999999" x14ac:dyDescent="0.3">
      <c r="A39" s="51" t="s">
        <v>42</v>
      </c>
      <c r="B39" s="10"/>
      <c r="C39" s="107" t="s">
        <v>157</v>
      </c>
      <c r="D39" s="147"/>
      <c r="E39" s="126" t="s">
        <v>78</v>
      </c>
      <c r="F39" s="3"/>
      <c r="G39" s="3"/>
      <c r="H39" s="3"/>
      <c r="I39" s="3"/>
      <c r="J39" s="3"/>
      <c r="K39" s="3"/>
      <c r="L39" s="3"/>
      <c r="M39" s="3"/>
      <c r="N39" s="3"/>
      <c r="O39" s="13"/>
      <c r="P39" s="3">
        <v>167</v>
      </c>
      <c r="Q39" s="3">
        <v>164</v>
      </c>
      <c r="R39" s="3"/>
      <c r="S39" s="3">
        <v>161</v>
      </c>
      <c r="T39" s="3">
        <v>163</v>
      </c>
      <c r="U39" s="130"/>
      <c r="V39" s="3">
        <v>179</v>
      </c>
      <c r="W39" s="3">
        <v>182</v>
      </c>
      <c r="X39" s="3"/>
      <c r="Y39" s="3">
        <v>158</v>
      </c>
      <c r="Z39" s="137"/>
      <c r="AA39" s="131"/>
      <c r="AB39" s="29">
        <v>159</v>
      </c>
      <c r="AC39" s="13">
        <f t="shared" si="12"/>
        <v>1333</v>
      </c>
      <c r="AD39" s="72">
        <f t="shared" si="13"/>
        <v>166.625</v>
      </c>
      <c r="AE39" s="74">
        <v>1041</v>
      </c>
      <c r="AF39" s="72">
        <f t="shared" si="14"/>
        <v>8</v>
      </c>
      <c r="AG39" s="72">
        <v>6</v>
      </c>
      <c r="AH39" s="72">
        <f t="shared" si="3"/>
        <v>14</v>
      </c>
      <c r="AI39" s="73">
        <f t="shared" si="15"/>
        <v>2374</v>
      </c>
      <c r="AJ39" s="76">
        <f t="shared" si="5"/>
        <v>169.57142857142858</v>
      </c>
    </row>
    <row r="40" spans="1:37" ht="17.399999999999999" x14ac:dyDescent="0.3">
      <c r="A40" s="51" t="s">
        <v>43</v>
      </c>
      <c r="B40" s="10"/>
      <c r="C40" s="107" t="s">
        <v>158</v>
      </c>
      <c r="D40" s="147"/>
      <c r="E40" s="126" t="s">
        <v>140</v>
      </c>
      <c r="F40" s="3"/>
      <c r="G40" s="3"/>
      <c r="H40" s="3"/>
      <c r="I40" s="3"/>
      <c r="J40" s="3"/>
      <c r="K40" s="3"/>
      <c r="L40" s="3"/>
      <c r="M40" s="3"/>
      <c r="N40" s="3"/>
      <c r="O40" s="13"/>
      <c r="P40" s="3"/>
      <c r="Q40" s="3">
        <v>171</v>
      </c>
      <c r="R40" s="3"/>
      <c r="S40" s="3">
        <v>146</v>
      </c>
      <c r="T40" s="3">
        <v>152</v>
      </c>
      <c r="U40" s="130"/>
      <c r="V40" s="3">
        <v>142</v>
      </c>
      <c r="W40" s="3"/>
      <c r="X40" s="3">
        <v>150</v>
      </c>
      <c r="Y40" s="3">
        <v>169</v>
      </c>
      <c r="Z40" s="137"/>
      <c r="AA40" s="131"/>
      <c r="AB40" s="29">
        <v>186</v>
      </c>
      <c r="AC40" s="13">
        <f t="shared" si="12"/>
        <v>1116</v>
      </c>
      <c r="AD40" s="72">
        <f t="shared" si="13"/>
        <v>159.42857142857142</v>
      </c>
      <c r="AE40" s="74">
        <v>1104</v>
      </c>
      <c r="AF40" s="72">
        <f t="shared" si="14"/>
        <v>7</v>
      </c>
      <c r="AG40" s="72">
        <v>7</v>
      </c>
      <c r="AH40" s="72">
        <f t="shared" si="3"/>
        <v>14</v>
      </c>
      <c r="AI40" s="73">
        <f t="shared" si="15"/>
        <v>2220</v>
      </c>
      <c r="AJ40" s="76">
        <f t="shared" si="5"/>
        <v>158.57142857142858</v>
      </c>
    </row>
    <row r="41" spans="1:37" ht="17.399999999999999" x14ac:dyDescent="0.3">
      <c r="A41" s="51" t="s">
        <v>44</v>
      </c>
      <c r="B41" s="10"/>
      <c r="C41" s="107" t="s">
        <v>159</v>
      </c>
      <c r="D41" s="147"/>
      <c r="E41" s="126" t="s">
        <v>82</v>
      </c>
      <c r="F41" s="3"/>
      <c r="G41" s="3"/>
      <c r="H41" s="3"/>
      <c r="I41" s="3"/>
      <c r="J41" s="3"/>
      <c r="K41" s="3"/>
      <c r="L41" s="3"/>
      <c r="M41" s="3"/>
      <c r="N41" s="3"/>
      <c r="O41" s="13"/>
      <c r="P41" s="3">
        <v>127</v>
      </c>
      <c r="Q41" s="3"/>
      <c r="R41" s="3"/>
      <c r="S41" s="3"/>
      <c r="T41" s="3"/>
      <c r="U41" s="130"/>
      <c r="V41" s="3"/>
      <c r="W41" s="3"/>
      <c r="X41" s="3"/>
      <c r="Y41" s="3"/>
      <c r="Z41" s="137"/>
      <c r="AA41" s="131"/>
      <c r="AB41" s="29"/>
      <c r="AC41" s="13">
        <f t="shared" si="12"/>
        <v>127</v>
      </c>
      <c r="AD41" s="72">
        <f t="shared" si="13"/>
        <v>127</v>
      </c>
      <c r="AE41" s="74">
        <v>0</v>
      </c>
      <c r="AF41" s="72">
        <f t="shared" si="14"/>
        <v>1</v>
      </c>
      <c r="AG41" s="72">
        <v>0</v>
      </c>
      <c r="AH41" s="72">
        <f t="shared" si="3"/>
        <v>1</v>
      </c>
      <c r="AI41" s="73">
        <f t="shared" si="15"/>
        <v>127</v>
      </c>
      <c r="AJ41" s="76">
        <f t="shared" si="5"/>
        <v>127</v>
      </c>
    </row>
    <row r="42" spans="1:37" ht="17.399999999999999" x14ac:dyDescent="0.3">
      <c r="A42" s="51" t="s">
        <v>45</v>
      </c>
      <c r="B42" s="10"/>
      <c r="C42" s="107" t="s">
        <v>160</v>
      </c>
      <c r="D42" s="147"/>
      <c r="E42" s="126" t="s">
        <v>83</v>
      </c>
      <c r="F42" s="3"/>
      <c r="G42" s="3"/>
      <c r="H42" s="3"/>
      <c r="I42" s="3"/>
      <c r="J42" s="3"/>
      <c r="K42" s="3"/>
      <c r="L42" s="3"/>
      <c r="M42" s="3"/>
      <c r="N42" s="3"/>
      <c r="O42" s="13"/>
      <c r="P42" s="3"/>
      <c r="Q42" s="3">
        <v>168</v>
      </c>
      <c r="R42" s="3"/>
      <c r="S42" s="3"/>
      <c r="T42" s="3"/>
      <c r="U42" s="130"/>
      <c r="V42" s="3"/>
      <c r="W42" s="3"/>
      <c r="X42" s="3">
        <v>175</v>
      </c>
      <c r="Y42" s="44"/>
      <c r="Z42" s="137"/>
      <c r="AA42" s="131"/>
      <c r="AB42" s="46">
        <v>166</v>
      </c>
      <c r="AC42" s="13">
        <f t="shared" si="12"/>
        <v>509</v>
      </c>
      <c r="AD42" s="72">
        <f t="shared" si="13"/>
        <v>169.66666666666666</v>
      </c>
      <c r="AE42" s="74">
        <v>459</v>
      </c>
      <c r="AF42" s="72">
        <f t="shared" si="14"/>
        <v>3</v>
      </c>
      <c r="AG42" s="72">
        <v>3</v>
      </c>
      <c r="AH42" s="72">
        <f t="shared" si="3"/>
        <v>6</v>
      </c>
      <c r="AI42" s="73">
        <f t="shared" si="15"/>
        <v>968</v>
      </c>
      <c r="AJ42" s="76">
        <f t="shared" si="5"/>
        <v>161.33333333333334</v>
      </c>
    </row>
    <row r="43" spans="1:37" ht="17.399999999999999" x14ac:dyDescent="0.3">
      <c r="A43" s="51" t="s">
        <v>46</v>
      </c>
      <c r="B43" s="10"/>
      <c r="C43" s="107" t="s">
        <v>161</v>
      </c>
      <c r="D43" s="147"/>
      <c r="E43" s="126" t="s">
        <v>297</v>
      </c>
      <c r="F43" s="3"/>
      <c r="G43" s="3"/>
      <c r="H43" s="3"/>
      <c r="I43" s="3"/>
      <c r="J43" s="3"/>
      <c r="K43" s="3"/>
      <c r="L43" s="3"/>
      <c r="M43" s="3"/>
      <c r="N43" s="3"/>
      <c r="O43" s="13"/>
      <c r="P43" s="3"/>
      <c r="Q43" s="3"/>
      <c r="R43" s="3"/>
      <c r="S43" s="3"/>
      <c r="T43" s="3"/>
      <c r="U43" s="130"/>
      <c r="V43" s="3">
        <v>145</v>
      </c>
      <c r="W43" s="3"/>
      <c r="X43" s="3">
        <v>134</v>
      </c>
      <c r="Y43" s="3"/>
      <c r="Z43" s="137"/>
      <c r="AA43" s="131"/>
      <c r="AB43" s="29"/>
      <c r="AC43" s="13">
        <f t="shared" si="12"/>
        <v>279</v>
      </c>
      <c r="AD43" s="72">
        <f t="shared" si="13"/>
        <v>139.5</v>
      </c>
      <c r="AE43" s="74">
        <v>253</v>
      </c>
      <c r="AF43" s="72">
        <f t="shared" si="14"/>
        <v>2</v>
      </c>
      <c r="AG43" s="72">
        <v>2</v>
      </c>
      <c r="AH43" s="72">
        <f t="shared" si="3"/>
        <v>4</v>
      </c>
      <c r="AI43" s="73">
        <f t="shared" si="15"/>
        <v>532</v>
      </c>
      <c r="AJ43" s="76">
        <f t="shared" si="5"/>
        <v>133</v>
      </c>
    </row>
    <row r="44" spans="1:37" ht="17.399999999999999" x14ac:dyDescent="0.3">
      <c r="A44" s="51" t="s">
        <v>47</v>
      </c>
      <c r="B44" s="10"/>
      <c r="C44" s="107" t="s">
        <v>162</v>
      </c>
      <c r="D44" s="147"/>
      <c r="E44" s="126" t="s">
        <v>298</v>
      </c>
      <c r="F44" s="3"/>
      <c r="G44" s="3"/>
      <c r="H44" s="3"/>
      <c r="I44" s="3"/>
      <c r="J44" s="3"/>
      <c r="K44" s="3"/>
      <c r="L44" s="3"/>
      <c r="M44" s="3"/>
      <c r="N44" s="3"/>
      <c r="O44" s="13"/>
      <c r="P44" s="3"/>
      <c r="Q44" s="3"/>
      <c r="R44" s="3"/>
      <c r="S44" s="3"/>
      <c r="T44" s="3"/>
      <c r="U44" s="130"/>
      <c r="V44" s="3"/>
      <c r="W44" s="3"/>
      <c r="X44" s="3"/>
      <c r="Y44" s="3"/>
      <c r="Z44" s="137"/>
      <c r="AA44" s="131"/>
      <c r="AB44" s="29"/>
      <c r="AC44" s="13">
        <f t="shared" si="12"/>
        <v>0</v>
      </c>
      <c r="AD44" s="72" t="e">
        <f t="shared" si="13"/>
        <v>#DIV/0!</v>
      </c>
      <c r="AE44" s="74">
        <v>0</v>
      </c>
      <c r="AF44" s="72">
        <f t="shared" si="14"/>
        <v>0</v>
      </c>
      <c r="AG44" s="72">
        <v>0</v>
      </c>
      <c r="AH44" s="72">
        <f t="shared" si="3"/>
        <v>0</v>
      </c>
      <c r="AI44" s="73">
        <f t="shared" si="15"/>
        <v>0</v>
      </c>
      <c r="AJ44" s="76"/>
    </row>
    <row r="45" spans="1:37" ht="18" thickBot="1" x14ac:dyDescent="0.35">
      <c r="A45" s="52" t="s">
        <v>48</v>
      </c>
      <c r="B45" s="10"/>
      <c r="C45" s="109" t="s">
        <v>163</v>
      </c>
      <c r="D45" s="147"/>
      <c r="E45" s="126" t="s">
        <v>80</v>
      </c>
      <c r="F45" s="7"/>
      <c r="G45" s="7"/>
      <c r="H45" s="7"/>
      <c r="I45" s="7"/>
      <c r="J45" s="7"/>
      <c r="K45" s="7"/>
      <c r="L45" s="7"/>
      <c r="M45" s="7"/>
      <c r="N45" s="7"/>
      <c r="O45" s="15"/>
      <c r="P45" s="7"/>
      <c r="Q45" s="7"/>
      <c r="R45" s="7">
        <v>157</v>
      </c>
      <c r="S45" s="7">
        <v>158</v>
      </c>
      <c r="T45" s="7"/>
      <c r="U45" s="130"/>
      <c r="V45" s="7"/>
      <c r="W45" s="7">
        <v>171</v>
      </c>
      <c r="X45" s="7"/>
      <c r="Y45" s="7">
        <v>142</v>
      </c>
      <c r="Z45" s="137"/>
      <c r="AA45" s="131"/>
      <c r="AB45" s="30"/>
      <c r="AC45" s="13">
        <f t="shared" si="12"/>
        <v>628</v>
      </c>
      <c r="AD45" s="72">
        <f t="shared" si="13"/>
        <v>157</v>
      </c>
      <c r="AE45" s="87">
        <v>936</v>
      </c>
      <c r="AF45" s="72">
        <f t="shared" si="14"/>
        <v>4</v>
      </c>
      <c r="AG45" s="85">
        <v>6</v>
      </c>
      <c r="AH45" s="72">
        <f t="shared" si="3"/>
        <v>10</v>
      </c>
      <c r="AI45" s="75">
        <f t="shared" si="15"/>
        <v>1564</v>
      </c>
      <c r="AJ45" s="76">
        <f t="shared" si="5"/>
        <v>156.4</v>
      </c>
    </row>
    <row r="46" spans="1:37" ht="18" thickBot="1" x14ac:dyDescent="0.35">
      <c r="A46" s="51"/>
      <c r="B46" s="53"/>
      <c r="C46" s="107"/>
      <c r="D46" s="148"/>
      <c r="E46" s="6" t="s">
        <v>36</v>
      </c>
      <c r="F46" s="7"/>
      <c r="G46" s="7"/>
      <c r="H46" s="7"/>
      <c r="I46" s="7"/>
      <c r="J46" s="7"/>
      <c r="K46" s="7"/>
      <c r="L46" s="7"/>
      <c r="M46" s="7"/>
      <c r="N46" s="7"/>
      <c r="O46" s="15"/>
      <c r="P46" s="7"/>
      <c r="Q46" s="7"/>
      <c r="R46" s="7"/>
      <c r="S46" s="7"/>
      <c r="T46" s="7"/>
      <c r="U46" s="130"/>
      <c r="V46" s="7"/>
      <c r="W46" s="7"/>
      <c r="X46" s="7"/>
      <c r="Y46" s="7"/>
      <c r="Z46" s="138"/>
      <c r="AA46" s="131"/>
      <c r="AB46" s="30"/>
      <c r="AC46" s="15">
        <f t="shared" si="12"/>
        <v>0</v>
      </c>
      <c r="AD46" s="85" t="e">
        <f t="shared" si="13"/>
        <v>#DIV/0!</v>
      </c>
      <c r="AE46" s="87"/>
      <c r="AF46" s="85">
        <f t="shared" si="14"/>
        <v>0</v>
      </c>
      <c r="AG46" s="85"/>
      <c r="AH46" s="85">
        <f t="shared" si="3"/>
        <v>0</v>
      </c>
      <c r="AI46" s="75">
        <f t="shared" si="15"/>
        <v>0</v>
      </c>
      <c r="AJ46" s="88"/>
    </row>
    <row r="47" spans="1:37" ht="16.2" thickBot="1" x14ac:dyDescent="0.35">
      <c r="A47" s="92"/>
      <c r="B47" s="40"/>
      <c r="C47" s="108"/>
      <c r="D47" s="20"/>
      <c r="E47" s="63" t="s">
        <v>14</v>
      </c>
      <c r="F47" s="21"/>
      <c r="G47" s="21"/>
      <c r="H47" s="21"/>
      <c r="I47" s="21"/>
      <c r="J47" s="21"/>
      <c r="K47" s="21"/>
      <c r="L47" s="21"/>
      <c r="M47" s="21"/>
      <c r="N47" s="21"/>
      <c r="O47" s="22"/>
      <c r="P47" s="64">
        <f t="shared" ref="P47:AB47" si="16">SUM(P34:P46)</f>
        <v>940</v>
      </c>
      <c r="Q47" s="64">
        <f t="shared" si="16"/>
        <v>982</v>
      </c>
      <c r="R47" s="64">
        <f t="shared" si="16"/>
        <v>939</v>
      </c>
      <c r="S47" s="64">
        <f t="shared" si="16"/>
        <v>939</v>
      </c>
      <c r="T47" s="64">
        <f t="shared" si="16"/>
        <v>966</v>
      </c>
      <c r="U47" s="64">
        <f t="shared" si="16"/>
        <v>0</v>
      </c>
      <c r="V47" s="64">
        <f t="shared" si="16"/>
        <v>981</v>
      </c>
      <c r="W47" s="64">
        <f t="shared" si="16"/>
        <v>1064</v>
      </c>
      <c r="X47" s="64">
        <f t="shared" si="16"/>
        <v>960</v>
      </c>
      <c r="Y47" s="64">
        <f t="shared" si="16"/>
        <v>938</v>
      </c>
      <c r="Z47" s="134">
        <f t="shared" si="16"/>
        <v>0</v>
      </c>
      <c r="AA47" s="64">
        <f t="shared" si="16"/>
        <v>0</v>
      </c>
      <c r="AB47" s="64">
        <f t="shared" si="16"/>
        <v>966</v>
      </c>
      <c r="AC47" s="65">
        <f>SUM(P47:AB47)</f>
        <v>9675</v>
      </c>
      <c r="AD47" s="40"/>
      <c r="AE47" s="93"/>
      <c r="AF47" s="40"/>
      <c r="AG47" s="40"/>
      <c r="AH47" s="40"/>
      <c r="AI47" s="77">
        <f>SUM(AI34:AI46)</f>
        <v>20425</v>
      </c>
      <c r="AJ47" s="40"/>
      <c r="AK47" s="98">
        <f>MAX(AJ34:AJ46)</f>
        <v>172.93333333333334</v>
      </c>
    </row>
    <row r="48" spans="1:37" ht="18" thickTop="1" x14ac:dyDescent="0.3">
      <c r="A48" s="50" t="s">
        <v>37</v>
      </c>
      <c r="B48" s="111"/>
      <c r="C48" s="108" t="s">
        <v>164</v>
      </c>
      <c r="D48" s="147" t="s">
        <v>85</v>
      </c>
      <c r="E48" s="125" t="s">
        <v>281</v>
      </c>
      <c r="F48" s="32"/>
      <c r="G48" s="32"/>
      <c r="H48" s="32"/>
      <c r="I48" s="32"/>
      <c r="J48" s="32"/>
      <c r="K48" s="32"/>
      <c r="L48" s="32"/>
      <c r="M48" s="32"/>
      <c r="N48" s="32"/>
      <c r="O48" s="24"/>
      <c r="P48" s="32"/>
      <c r="Q48" s="32">
        <v>120</v>
      </c>
      <c r="R48" s="32"/>
      <c r="S48" s="130"/>
      <c r="T48" s="32"/>
      <c r="U48" s="32"/>
      <c r="V48" s="32"/>
      <c r="W48" s="32"/>
      <c r="X48" s="32"/>
      <c r="Y48" s="131"/>
      <c r="Z48" s="32"/>
      <c r="AA48" s="32">
        <v>143</v>
      </c>
      <c r="AB48" s="31"/>
      <c r="AC48" s="24">
        <f t="shared" ref="AC48:AC60" si="17">P48+Q48+R48+S48+T48+U48+V48+W48+X48+Y48+Z48+AA48+AB48</f>
        <v>263</v>
      </c>
      <c r="AD48" s="89">
        <f t="shared" ref="AD48:AD60" si="18">AVERAGE(P48,Q48,R48,S48,T48,U48,V48,W48,X48,Y48,Z48,AA48,AB48)</f>
        <v>131.5</v>
      </c>
      <c r="AE48" s="90">
        <v>606</v>
      </c>
      <c r="AF48" s="89">
        <f t="shared" ref="AF48:AF60" si="19">COUNTIF(P48:AB48,"&gt;0")</f>
        <v>2</v>
      </c>
      <c r="AG48" s="89">
        <v>4</v>
      </c>
      <c r="AH48" s="89">
        <f t="shared" si="3"/>
        <v>6</v>
      </c>
      <c r="AI48" s="78">
        <f t="shared" ref="AI48:AI60" si="20">SUM(AC48,AE48)</f>
        <v>869</v>
      </c>
      <c r="AJ48" s="91">
        <f t="shared" si="5"/>
        <v>144.83333333333334</v>
      </c>
    </row>
    <row r="49" spans="1:37" ht="17.399999999999999" x14ac:dyDescent="0.3">
      <c r="A49" s="51" t="s">
        <v>38</v>
      </c>
      <c r="B49" s="111"/>
      <c r="C49" s="107" t="s">
        <v>165</v>
      </c>
      <c r="D49" s="149"/>
      <c r="E49" s="126" t="s">
        <v>271</v>
      </c>
      <c r="F49" s="3"/>
      <c r="G49" s="3"/>
      <c r="H49" s="3"/>
      <c r="I49" s="3"/>
      <c r="J49" s="3"/>
      <c r="K49" s="3"/>
      <c r="L49" s="3"/>
      <c r="M49" s="3"/>
      <c r="N49" s="3"/>
      <c r="O49" s="13"/>
      <c r="P49" s="3"/>
      <c r="Q49" s="3"/>
      <c r="R49" s="3"/>
      <c r="S49" s="130"/>
      <c r="T49" s="3"/>
      <c r="U49" s="3"/>
      <c r="V49" s="3"/>
      <c r="W49" s="3"/>
      <c r="X49" s="3"/>
      <c r="Y49" s="131"/>
      <c r="Z49" s="3">
        <v>152</v>
      </c>
      <c r="AA49" s="3">
        <v>146</v>
      </c>
      <c r="AB49" s="29">
        <v>153</v>
      </c>
      <c r="AC49" s="13">
        <f t="shared" si="17"/>
        <v>451</v>
      </c>
      <c r="AD49" s="72">
        <f t="shared" si="18"/>
        <v>150.33333333333334</v>
      </c>
      <c r="AE49" s="72">
        <v>995</v>
      </c>
      <c r="AF49" s="72">
        <f t="shared" si="19"/>
        <v>3</v>
      </c>
      <c r="AG49" s="72">
        <v>6</v>
      </c>
      <c r="AH49" s="72">
        <f t="shared" ref="AH49:AH117" si="21">SUM(AF49,AG49)</f>
        <v>9</v>
      </c>
      <c r="AI49" s="73">
        <f t="shared" si="20"/>
        <v>1446</v>
      </c>
      <c r="AJ49" s="76">
        <f t="shared" ref="AJ49:AJ115" si="22">AI49/AH49</f>
        <v>160.66666666666666</v>
      </c>
    </row>
    <row r="50" spans="1:37" ht="17.399999999999999" x14ac:dyDescent="0.3">
      <c r="A50" s="51" t="s">
        <v>39</v>
      </c>
      <c r="B50" s="111"/>
      <c r="C50" s="107" t="s">
        <v>166</v>
      </c>
      <c r="D50" s="149"/>
      <c r="E50" s="126" t="s">
        <v>282</v>
      </c>
      <c r="F50" s="3"/>
      <c r="G50" s="3"/>
      <c r="H50" s="3"/>
      <c r="I50" s="3"/>
      <c r="J50" s="3"/>
      <c r="K50" s="3"/>
      <c r="L50" s="3"/>
      <c r="M50" s="3"/>
      <c r="N50" s="3"/>
      <c r="O50" s="13"/>
      <c r="P50" s="3"/>
      <c r="Q50" s="68"/>
      <c r="R50" s="3"/>
      <c r="S50" s="130"/>
      <c r="T50" s="3"/>
      <c r="U50" s="3"/>
      <c r="V50" s="3"/>
      <c r="W50" s="3"/>
      <c r="X50" s="3">
        <v>159</v>
      </c>
      <c r="Y50" s="131"/>
      <c r="Z50" s="3"/>
      <c r="AA50" s="3"/>
      <c r="AB50" s="29"/>
      <c r="AC50" s="13">
        <f t="shared" si="17"/>
        <v>159</v>
      </c>
      <c r="AD50" s="72">
        <f t="shared" si="18"/>
        <v>159</v>
      </c>
      <c r="AE50" s="72">
        <v>154</v>
      </c>
      <c r="AF50" s="72">
        <f t="shared" si="19"/>
        <v>1</v>
      </c>
      <c r="AG50" s="72">
        <v>1</v>
      </c>
      <c r="AH50" s="72">
        <f t="shared" si="21"/>
        <v>2</v>
      </c>
      <c r="AI50" s="73">
        <f t="shared" si="20"/>
        <v>313</v>
      </c>
      <c r="AJ50" s="76">
        <f t="shared" si="22"/>
        <v>156.5</v>
      </c>
    </row>
    <row r="51" spans="1:37" ht="17.399999999999999" x14ac:dyDescent="0.3">
      <c r="A51" s="51" t="s">
        <v>40</v>
      </c>
      <c r="B51" s="111"/>
      <c r="C51" s="107" t="s">
        <v>167</v>
      </c>
      <c r="D51" s="149"/>
      <c r="E51" s="126" t="s">
        <v>283</v>
      </c>
      <c r="F51" s="3"/>
      <c r="G51" s="3"/>
      <c r="H51" s="3"/>
      <c r="I51" s="3"/>
      <c r="J51" s="3"/>
      <c r="K51" s="3"/>
      <c r="L51" s="3"/>
      <c r="M51" s="3"/>
      <c r="N51" s="3"/>
      <c r="O51" s="13"/>
      <c r="P51" s="3">
        <v>163</v>
      </c>
      <c r="Q51" s="3">
        <v>164</v>
      </c>
      <c r="R51" s="3">
        <v>147</v>
      </c>
      <c r="S51" s="130"/>
      <c r="T51" s="3">
        <v>171</v>
      </c>
      <c r="U51" s="3">
        <v>164</v>
      </c>
      <c r="V51" s="3">
        <v>174</v>
      </c>
      <c r="W51" s="3">
        <v>179</v>
      </c>
      <c r="X51" s="3">
        <v>162</v>
      </c>
      <c r="Y51" s="131"/>
      <c r="Z51" s="3">
        <v>145</v>
      </c>
      <c r="AA51" s="3">
        <v>145</v>
      </c>
      <c r="AB51" s="29">
        <v>156</v>
      </c>
      <c r="AC51" s="13">
        <f t="shared" si="17"/>
        <v>1770</v>
      </c>
      <c r="AD51" s="72">
        <f t="shared" si="18"/>
        <v>160.90909090909091</v>
      </c>
      <c r="AE51" s="72">
        <v>1727</v>
      </c>
      <c r="AF51" s="72">
        <f t="shared" si="19"/>
        <v>11</v>
      </c>
      <c r="AG51" s="72">
        <v>10</v>
      </c>
      <c r="AH51" s="72">
        <f t="shared" si="21"/>
        <v>21</v>
      </c>
      <c r="AI51" s="73">
        <f t="shared" si="20"/>
        <v>3497</v>
      </c>
      <c r="AJ51" s="76">
        <f t="shared" si="22"/>
        <v>166.52380952380952</v>
      </c>
    </row>
    <row r="52" spans="1:37" ht="17.399999999999999" x14ac:dyDescent="0.3">
      <c r="A52" s="51" t="s">
        <v>41</v>
      </c>
      <c r="B52" s="111"/>
      <c r="C52" s="107" t="s">
        <v>168</v>
      </c>
      <c r="D52" s="149"/>
      <c r="E52" s="126" t="s">
        <v>284</v>
      </c>
      <c r="F52" s="3"/>
      <c r="G52" s="3"/>
      <c r="H52" s="3"/>
      <c r="I52" s="3"/>
      <c r="J52" s="3"/>
      <c r="K52" s="3"/>
      <c r="L52" s="3"/>
      <c r="M52" s="3"/>
      <c r="N52" s="3"/>
      <c r="O52" s="13"/>
      <c r="P52" s="3">
        <v>161</v>
      </c>
      <c r="Q52" s="3">
        <v>168</v>
      </c>
      <c r="R52" s="3"/>
      <c r="S52" s="130"/>
      <c r="T52" s="3">
        <v>143</v>
      </c>
      <c r="U52" s="3">
        <v>176</v>
      </c>
      <c r="V52" s="3">
        <v>188</v>
      </c>
      <c r="W52" s="67">
        <v>180</v>
      </c>
      <c r="X52" s="3">
        <v>147</v>
      </c>
      <c r="Y52" s="131"/>
      <c r="Z52" s="3"/>
      <c r="AA52" s="3"/>
      <c r="AB52" s="29"/>
      <c r="AC52" s="13">
        <f t="shared" si="17"/>
        <v>1163</v>
      </c>
      <c r="AD52" s="72">
        <f t="shared" si="18"/>
        <v>166.14285714285714</v>
      </c>
      <c r="AE52" s="72">
        <v>1177</v>
      </c>
      <c r="AF52" s="72">
        <f t="shared" si="19"/>
        <v>7</v>
      </c>
      <c r="AG52" s="72">
        <v>7</v>
      </c>
      <c r="AH52" s="72">
        <f t="shared" si="21"/>
        <v>14</v>
      </c>
      <c r="AI52" s="73">
        <f t="shared" si="20"/>
        <v>2340</v>
      </c>
      <c r="AJ52" s="76">
        <f t="shared" si="22"/>
        <v>167.14285714285714</v>
      </c>
    </row>
    <row r="53" spans="1:37" ht="17.399999999999999" x14ac:dyDescent="0.3">
      <c r="A53" s="51" t="s">
        <v>42</v>
      </c>
      <c r="B53" s="111"/>
      <c r="C53" s="107" t="s">
        <v>169</v>
      </c>
      <c r="D53" s="149"/>
      <c r="E53" s="126" t="s">
        <v>86</v>
      </c>
      <c r="F53" s="3"/>
      <c r="G53" s="3"/>
      <c r="H53" s="3"/>
      <c r="I53" s="3"/>
      <c r="J53" s="3"/>
      <c r="K53" s="3"/>
      <c r="L53" s="3"/>
      <c r="M53" s="3"/>
      <c r="N53" s="3"/>
      <c r="O53" s="13"/>
      <c r="P53" s="3"/>
      <c r="Q53" s="3"/>
      <c r="R53" s="3">
        <v>180</v>
      </c>
      <c r="S53" s="130"/>
      <c r="T53" s="3"/>
      <c r="U53" s="3">
        <v>171</v>
      </c>
      <c r="V53" s="3"/>
      <c r="W53" s="3"/>
      <c r="X53" s="3"/>
      <c r="Y53" s="131"/>
      <c r="Z53" s="3"/>
      <c r="AA53" s="3"/>
      <c r="AB53" s="29"/>
      <c r="AC53" s="13">
        <f t="shared" si="17"/>
        <v>351</v>
      </c>
      <c r="AD53" s="72">
        <f t="shared" si="18"/>
        <v>175.5</v>
      </c>
      <c r="AE53" s="72">
        <v>507</v>
      </c>
      <c r="AF53" s="72">
        <f t="shared" si="19"/>
        <v>2</v>
      </c>
      <c r="AG53" s="72">
        <v>3</v>
      </c>
      <c r="AH53" s="72">
        <f t="shared" si="21"/>
        <v>5</v>
      </c>
      <c r="AI53" s="73">
        <f t="shared" si="20"/>
        <v>858</v>
      </c>
      <c r="AJ53" s="76">
        <f t="shared" si="22"/>
        <v>171.6</v>
      </c>
    </row>
    <row r="54" spans="1:37" ht="17.399999999999999" x14ac:dyDescent="0.3">
      <c r="A54" s="51" t="s">
        <v>43</v>
      </c>
      <c r="B54" s="111"/>
      <c r="C54" s="107" t="s">
        <v>170</v>
      </c>
      <c r="D54" s="149"/>
      <c r="E54" s="126" t="s">
        <v>285</v>
      </c>
      <c r="F54" s="3"/>
      <c r="G54" s="3"/>
      <c r="H54" s="3"/>
      <c r="I54" s="3"/>
      <c r="J54" s="3"/>
      <c r="K54" s="3"/>
      <c r="L54" s="3"/>
      <c r="M54" s="3"/>
      <c r="N54" s="3"/>
      <c r="O54" s="13"/>
      <c r="P54" s="3">
        <v>155</v>
      </c>
      <c r="Q54" s="3"/>
      <c r="R54" s="3">
        <v>158</v>
      </c>
      <c r="S54" s="130"/>
      <c r="T54" s="3">
        <v>176</v>
      </c>
      <c r="U54" s="3">
        <v>159</v>
      </c>
      <c r="V54" s="3">
        <v>175</v>
      </c>
      <c r="W54" s="3">
        <v>153</v>
      </c>
      <c r="X54" s="3">
        <v>178</v>
      </c>
      <c r="Y54" s="131"/>
      <c r="Z54" s="3">
        <v>169</v>
      </c>
      <c r="AA54" s="3">
        <v>174</v>
      </c>
      <c r="AB54" s="29">
        <v>160</v>
      </c>
      <c r="AC54" s="13">
        <f t="shared" si="17"/>
        <v>1657</v>
      </c>
      <c r="AD54" s="72">
        <f t="shared" si="18"/>
        <v>165.7</v>
      </c>
      <c r="AE54" s="72">
        <v>1270</v>
      </c>
      <c r="AF54" s="72">
        <f t="shared" si="19"/>
        <v>10</v>
      </c>
      <c r="AG54" s="72">
        <v>8</v>
      </c>
      <c r="AH54" s="72">
        <f t="shared" si="21"/>
        <v>18</v>
      </c>
      <c r="AI54" s="73">
        <f t="shared" si="20"/>
        <v>2927</v>
      </c>
      <c r="AJ54" s="76">
        <f t="shared" si="22"/>
        <v>162.61111111111111</v>
      </c>
    </row>
    <row r="55" spans="1:37" ht="17.399999999999999" x14ac:dyDescent="0.3">
      <c r="A55" s="51" t="s">
        <v>44</v>
      </c>
      <c r="B55" s="111"/>
      <c r="C55" s="107" t="s">
        <v>171</v>
      </c>
      <c r="D55" s="149"/>
      <c r="E55" s="126" t="s">
        <v>87</v>
      </c>
      <c r="F55" s="3"/>
      <c r="G55" s="3"/>
      <c r="H55" s="3"/>
      <c r="I55" s="3"/>
      <c r="J55" s="3"/>
      <c r="K55" s="3"/>
      <c r="L55" s="3"/>
      <c r="M55" s="3"/>
      <c r="N55" s="3"/>
      <c r="O55" s="13"/>
      <c r="P55" s="3">
        <v>153</v>
      </c>
      <c r="Q55" s="3">
        <v>172</v>
      </c>
      <c r="R55" s="3">
        <v>155</v>
      </c>
      <c r="S55" s="130"/>
      <c r="T55" s="3"/>
      <c r="U55" s="3"/>
      <c r="V55" s="3"/>
      <c r="W55" s="3">
        <v>156</v>
      </c>
      <c r="X55" s="3"/>
      <c r="Y55" s="131"/>
      <c r="Z55" s="3">
        <v>161</v>
      </c>
      <c r="AA55" s="3"/>
      <c r="AB55" s="29">
        <v>194</v>
      </c>
      <c r="AC55" s="13">
        <f t="shared" si="17"/>
        <v>991</v>
      </c>
      <c r="AD55" s="72">
        <f t="shared" si="18"/>
        <v>165.16666666666666</v>
      </c>
      <c r="AE55" s="72">
        <v>612</v>
      </c>
      <c r="AF55" s="72">
        <f t="shared" si="19"/>
        <v>6</v>
      </c>
      <c r="AG55" s="72">
        <v>4</v>
      </c>
      <c r="AH55" s="72">
        <f t="shared" si="21"/>
        <v>10</v>
      </c>
      <c r="AI55" s="73">
        <f t="shared" si="20"/>
        <v>1603</v>
      </c>
      <c r="AJ55" s="76">
        <f t="shared" si="22"/>
        <v>160.30000000000001</v>
      </c>
    </row>
    <row r="56" spans="1:37" ht="17.399999999999999" x14ac:dyDescent="0.3">
      <c r="A56" s="51" t="s">
        <v>45</v>
      </c>
      <c r="B56" s="111"/>
      <c r="C56" s="107" t="s">
        <v>172</v>
      </c>
      <c r="D56" s="149"/>
      <c r="E56" s="126" t="s">
        <v>55</v>
      </c>
      <c r="F56" s="3"/>
      <c r="G56" s="3"/>
      <c r="H56" s="3"/>
      <c r="I56" s="3"/>
      <c r="J56" s="3"/>
      <c r="K56" s="3"/>
      <c r="L56" s="3"/>
      <c r="M56" s="3"/>
      <c r="N56" s="3"/>
      <c r="O56" s="13"/>
      <c r="P56" s="3">
        <v>195</v>
      </c>
      <c r="Q56" s="3">
        <v>175</v>
      </c>
      <c r="R56" s="3">
        <v>179</v>
      </c>
      <c r="S56" s="130"/>
      <c r="T56" s="3">
        <v>188</v>
      </c>
      <c r="U56" s="3">
        <v>171</v>
      </c>
      <c r="V56" s="3">
        <v>166</v>
      </c>
      <c r="W56" s="3">
        <v>191</v>
      </c>
      <c r="X56" s="3">
        <v>168</v>
      </c>
      <c r="Y56" s="131"/>
      <c r="Z56" s="3">
        <v>158</v>
      </c>
      <c r="AA56" s="3">
        <v>171</v>
      </c>
      <c r="AB56" s="29">
        <v>176</v>
      </c>
      <c r="AC56" s="13">
        <f t="shared" si="17"/>
        <v>1938</v>
      </c>
      <c r="AD56" s="72">
        <f t="shared" si="18"/>
        <v>176.18181818181819</v>
      </c>
      <c r="AE56" s="115">
        <v>1852</v>
      </c>
      <c r="AF56" s="72">
        <f t="shared" si="19"/>
        <v>11</v>
      </c>
      <c r="AG56" s="72">
        <v>10</v>
      </c>
      <c r="AH56" s="72">
        <f t="shared" si="21"/>
        <v>21</v>
      </c>
      <c r="AI56" s="73">
        <f t="shared" si="20"/>
        <v>3790</v>
      </c>
      <c r="AJ56" s="76">
        <f t="shared" si="22"/>
        <v>180.47619047619048</v>
      </c>
    </row>
    <row r="57" spans="1:37" ht="17.399999999999999" x14ac:dyDescent="0.3">
      <c r="A57" s="51" t="s">
        <v>46</v>
      </c>
      <c r="B57" s="111"/>
      <c r="C57" s="107" t="s">
        <v>173</v>
      </c>
      <c r="D57" s="149"/>
      <c r="E57" s="126" t="s">
        <v>88</v>
      </c>
      <c r="F57" s="3"/>
      <c r="G57" s="3"/>
      <c r="H57" s="3"/>
      <c r="I57" s="3"/>
      <c r="J57" s="3"/>
      <c r="K57" s="3"/>
      <c r="L57" s="3"/>
      <c r="M57" s="3"/>
      <c r="N57" s="3"/>
      <c r="O57" s="13"/>
      <c r="P57" s="3"/>
      <c r="Q57" s="3"/>
      <c r="R57" s="3"/>
      <c r="S57" s="130"/>
      <c r="T57" s="3"/>
      <c r="U57" s="3"/>
      <c r="V57" s="3"/>
      <c r="W57" s="3"/>
      <c r="X57" s="3"/>
      <c r="Y57" s="131"/>
      <c r="Z57" s="3"/>
      <c r="AA57" s="3"/>
      <c r="AB57" s="29"/>
      <c r="AC57" s="13">
        <f t="shared" si="17"/>
        <v>0</v>
      </c>
      <c r="AD57" s="72" t="e">
        <f t="shared" si="18"/>
        <v>#DIV/0!</v>
      </c>
      <c r="AE57" s="72">
        <v>141</v>
      </c>
      <c r="AF57" s="72">
        <f t="shared" si="19"/>
        <v>0</v>
      </c>
      <c r="AG57" s="72">
        <v>1</v>
      </c>
      <c r="AH57" s="72">
        <f t="shared" si="21"/>
        <v>1</v>
      </c>
      <c r="AI57" s="73">
        <f t="shared" si="20"/>
        <v>141</v>
      </c>
      <c r="AJ57" s="76">
        <f t="shared" si="22"/>
        <v>141</v>
      </c>
    </row>
    <row r="58" spans="1:37" ht="17.399999999999999" x14ac:dyDescent="0.3">
      <c r="A58" s="51" t="s">
        <v>47</v>
      </c>
      <c r="B58" s="111"/>
      <c r="C58" s="107" t="s">
        <v>174</v>
      </c>
      <c r="D58" s="149"/>
      <c r="E58" s="126" t="s">
        <v>286</v>
      </c>
      <c r="F58" s="3"/>
      <c r="G58" s="3"/>
      <c r="H58" s="3"/>
      <c r="I58" s="3"/>
      <c r="J58" s="3"/>
      <c r="K58" s="3"/>
      <c r="L58" s="3"/>
      <c r="M58" s="3"/>
      <c r="N58" s="3"/>
      <c r="O58" s="13"/>
      <c r="P58" s="3">
        <v>184</v>
      </c>
      <c r="Q58" s="3">
        <v>170</v>
      </c>
      <c r="R58" s="3">
        <v>175</v>
      </c>
      <c r="S58" s="130"/>
      <c r="T58" s="3">
        <v>161</v>
      </c>
      <c r="U58" s="3">
        <v>168</v>
      </c>
      <c r="V58" s="3">
        <v>198</v>
      </c>
      <c r="W58" s="3">
        <v>173</v>
      </c>
      <c r="X58" s="3">
        <v>149</v>
      </c>
      <c r="Y58" s="131"/>
      <c r="Z58" s="3"/>
      <c r="AA58" s="3">
        <v>161</v>
      </c>
      <c r="AB58" s="29">
        <v>166</v>
      </c>
      <c r="AC58" s="13">
        <f t="shared" si="17"/>
        <v>1705</v>
      </c>
      <c r="AD58" s="72">
        <f t="shared" si="18"/>
        <v>170.5</v>
      </c>
      <c r="AE58" s="72">
        <v>1656</v>
      </c>
      <c r="AF58" s="72">
        <f t="shared" si="19"/>
        <v>10</v>
      </c>
      <c r="AG58" s="72">
        <v>10</v>
      </c>
      <c r="AH58" s="72">
        <f t="shared" si="21"/>
        <v>20</v>
      </c>
      <c r="AI58" s="73">
        <f t="shared" si="20"/>
        <v>3361</v>
      </c>
      <c r="AJ58" s="76">
        <f t="shared" si="22"/>
        <v>168.05</v>
      </c>
    </row>
    <row r="59" spans="1:37" ht="18" thickBot="1" x14ac:dyDescent="0.35">
      <c r="A59" s="52" t="s">
        <v>48</v>
      </c>
      <c r="B59" s="111"/>
      <c r="C59" s="109" t="s">
        <v>175</v>
      </c>
      <c r="D59" s="149"/>
      <c r="E59" s="126" t="s">
        <v>104</v>
      </c>
      <c r="F59" s="7"/>
      <c r="G59" s="7"/>
      <c r="H59" s="7"/>
      <c r="I59" s="7"/>
      <c r="J59" s="7"/>
      <c r="K59" s="7"/>
      <c r="L59" s="7"/>
      <c r="M59" s="7"/>
      <c r="N59" s="7"/>
      <c r="O59" s="15"/>
      <c r="P59" s="7"/>
      <c r="Q59" s="7"/>
      <c r="R59" s="7"/>
      <c r="S59" s="130"/>
      <c r="T59" s="7">
        <v>154</v>
      </c>
      <c r="U59" s="7"/>
      <c r="V59" s="7">
        <v>168</v>
      </c>
      <c r="W59" s="7"/>
      <c r="X59" s="7"/>
      <c r="Y59" s="131"/>
      <c r="Z59" s="7">
        <v>163</v>
      </c>
      <c r="AA59" s="7"/>
      <c r="AB59" s="30"/>
      <c r="AC59" s="13">
        <f t="shared" si="17"/>
        <v>485</v>
      </c>
      <c r="AD59" s="72">
        <f t="shared" si="18"/>
        <v>161.66666666666666</v>
      </c>
      <c r="AE59" s="85">
        <v>321</v>
      </c>
      <c r="AF59" s="72">
        <f t="shared" si="19"/>
        <v>3</v>
      </c>
      <c r="AG59" s="85">
        <v>2</v>
      </c>
      <c r="AH59" s="72">
        <f t="shared" si="21"/>
        <v>5</v>
      </c>
      <c r="AI59" s="73">
        <f t="shared" si="20"/>
        <v>806</v>
      </c>
      <c r="AJ59" s="76">
        <f t="shared" si="22"/>
        <v>161.19999999999999</v>
      </c>
    </row>
    <row r="60" spans="1:37" ht="18" thickBot="1" x14ac:dyDescent="0.35">
      <c r="A60" s="51"/>
      <c r="B60" s="53"/>
      <c r="C60" s="107"/>
      <c r="D60" s="150"/>
      <c r="E60" s="6" t="s">
        <v>36</v>
      </c>
      <c r="F60" s="7"/>
      <c r="G60" s="7"/>
      <c r="H60" s="7"/>
      <c r="I60" s="7"/>
      <c r="J60" s="7"/>
      <c r="K60" s="7"/>
      <c r="L60" s="7"/>
      <c r="M60" s="7"/>
      <c r="N60" s="7"/>
      <c r="O60" s="15"/>
      <c r="P60" s="7"/>
      <c r="Q60" s="7"/>
      <c r="R60" s="7"/>
      <c r="S60" s="130"/>
      <c r="T60" s="7"/>
      <c r="U60" s="7"/>
      <c r="V60" s="7"/>
      <c r="W60" s="7"/>
      <c r="X60" s="7"/>
      <c r="Y60" s="131"/>
      <c r="Z60" s="7"/>
      <c r="AA60" s="7"/>
      <c r="AB60" s="30"/>
      <c r="AC60" s="15">
        <f t="shared" si="17"/>
        <v>0</v>
      </c>
      <c r="AD60" s="85" t="e">
        <f t="shared" si="18"/>
        <v>#DIV/0!</v>
      </c>
      <c r="AE60" s="85"/>
      <c r="AF60" s="85">
        <f t="shared" si="19"/>
        <v>0</v>
      </c>
      <c r="AG60" s="85"/>
      <c r="AH60" s="85">
        <f t="shared" si="21"/>
        <v>0</v>
      </c>
      <c r="AI60" s="75">
        <f t="shared" si="20"/>
        <v>0</v>
      </c>
      <c r="AJ60" s="88"/>
    </row>
    <row r="61" spans="1:37" ht="16.2" thickBot="1" x14ac:dyDescent="0.35">
      <c r="A61" s="92"/>
      <c r="B61" s="40"/>
      <c r="C61" s="108"/>
      <c r="D61" s="20"/>
      <c r="E61" s="63" t="s">
        <v>14</v>
      </c>
      <c r="F61" s="21"/>
      <c r="G61" s="21"/>
      <c r="H61" s="21"/>
      <c r="I61" s="21"/>
      <c r="J61" s="21"/>
      <c r="K61" s="21"/>
      <c r="L61" s="21"/>
      <c r="M61" s="21"/>
      <c r="N61" s="21"/>
      <c r="O61" s="22"/>
      <c r="P61" s="64">
        <f t="shared" ref="P61:AB61" si="23">SUM(P48:P60)</f>
        <v>1011</v>
      </c>
      <c r="Q61" s="64">
        <f t="shared" si="23"/>
        <v>969</v>
      </c>
      <c r="R61" s="64">
        <f t="shared" si="23"/>
        <v>994</v>
      </c>
      <c r="S61" s="64">
        <f t="shared" si="23"/>
        <v>0</v>
      </c>
      <c r="T61" s="64">
        <f t="shared" si="23"/>
        <v>993</v>
      </c>
      <c r="U61" s="64">
        <f t="shared" si="23"/>
        <v>1009</v>
      </c>
      <c r="V61" s="64">
        <f t="shared" si="23"/>
        <v>1069</v>
      </c>
      <c r="W61" s="64">
        <f t="shared" si="23"/>
        <v>1032</v>
      </c>
      <c r="X61" s="64">
        <f t="shared" si="23"/>
        <v>963</v>
      </c>
      <c r="Y61" s="64">
        <f t="shared" si="23"/>
        <v>0</v>
      </c>
      <c r="Z61" s="64">
        <f t="shared" si="23"/>
        <v>948</v>
      </c>
      <c r="AA61" s="64">
        <f t="shared" si="23"/>
        <v>940</v>
      </c>
      <c r="AB61" s="64">
        <f t="shared" si="23"/>
        <v>1005</v>
      </c>
      <c r="AC61" s="65">
        <f>SUM(P61:AB61)</f>
        <v>10933</v>
      </c>
      <c r="AD61" s="40"/>
      <c r="AE61" s="93"/>
      <c r="AF61" s="40"/>
      <c r="AG61" s="40"/>
      <c r="AH61" s="40"/>
      <c r="AI61" s="77">
        <f>SUM(AI48:AI60)</f>
        <v>21951</v>
      </c>
      <c r="AJ61" s="40">
        <f>AI61/22</f>
        <v>997.77272727272725</v>
      </c>
      <c r="AK61" s="97">
        <f>MAX(AJ48:AJ60)</f>
        <v>180.47619047619048</v>
      </c>
    </row>
    <row r="62" spans="1:37" ht="18" thickTop="1" x14ac:dyDescent="0.3">
      <c r="A62" s="105" t="s">
        <v>37</v>
      </c>
      <c r="B62" s="111"/>
      <c r="C62" s="108" t="s">
        <v>176</v>
      </c>
      <c r="D62" s="147" t="s">
        <v>89</v>
      </c>
      <c r="E62" s="127" t="s">
        <v>90</v>
      </c>
      <c r="F62" s="32"/>
      <c r="G62" s="32"/>
      <c r="H62" s="32"/>
      <c r="I62" s="32"/>
      <c r="J62" s="32"/>
      <c r="K62" s="32"/>
      <c r="L62" s="32"/>
      <c r="M62" s="32"/>
      <c r="N62" s="32"/>
      <c r="O62" s="24"/>
      <c r="P62" s="131"/>
      <c r="Q62" s="32">
        <v>175</v>
      </c>
      <c r="R62" s="130"/>
      <c r="S62" s="32"/>
      <c r="T62" s="32">
        <v>157</v>
      </c>
      <c r="U62" s="32">
        <v>188</v>
      </c>
      <c r="V62" s="32">
        <v>188</v>
      </c>
      <c r="W62" s="32">
        <v>157</v>
      </c>
      <c r="X62" s="32"/>
      <c r="Y62" s="32"/>
      <c r="Z62" s="32">
        <v>180</v>
      </c>
      <c r="AA62" s="32">
        <v>152</v>
      </c>
      <c r="AB62" s="32">
        <v>168</v>
      </c>
      <c r="AC62" s="24">
        <f t="shared" ref="AC62:AC74" si="24">P62+Q62+R62+S62+T62+U62+V62+W62+X62+Y62+Z62+AA62+AB62</f>
        <v>1365</v>
      </c>
      <c r="AD62" s="89">
        <f t="shared" ref="AD62:AD74" si="25">AVERAGE(P62,Q62,R62,S62,T62,U62,V62,W62,X62,Y62,Z62,AA62,AB62)</f>
        <v>170.625</v>
      </c>
      <c r="AE62" s="90">
        <v>827</v>
      </c>
      <c r="AF62" s="89">
        <f t="shared" ref="AF62:AF74" si="26">COUNTIF(P62:AB62,"&gt;0")</f>
        <v>8</v>
      </c>
      <c r="AG62" s="89">
        <v>5</v>
      </c>
      <c r="AH62" s="89">
        <f t="shared" si="21"/>
        <v>13</v>
      </c>
      <c r="AI62" s="78">
        <f t="shared" ref="AI62:AI74" si="27">SUM(AC62,AE62)</f>
        <v>2192</v>
      </c>
      <c r="AJ62" s="91">
        <f t="shared" si="22"/>
        <v>168.61538461538461</v>
      </c>
    </row>
    <row r="63" spans="1:37" ht="17.399999999999999" x14ac:dyDescent="0.3">
      <c r="A63" s="51" t="s">
        <v>38</v>
      </c>
      <c r="B63" s="111"/>
      <c r="C63" s="107" t="s">
        <v>177</v>
      </c>
      <c r="D63" s="155"/>
      <c r="E63" s="128" t="s">
        <v>92</v>
      </c>
      <c r="F63" s="3"/>
      <c r="G63" s="3"/>
      <c r="H63" s="3"/>
      <c r="I63" s="3"/>
      <c r="J63" s="3"/>
      <c r="K63" s="3"/>
      <c r="L63" s="3"/>
      <c r="M63" s="3"/>
      <c r="N63" s="3"/>
      <c r="O63" s="13"/>
      <c r="P63" s="131"/>
      <c r="Q63" s="3">
        <v>135</v>
      </c>
      <c r="R63" s="130"/>
      <c r="S63" s="3"/>
      <c r="T63" s="3">
        <v>162</v>
      </c>
      <c r="U63" s="3">
        <v>151</v>
      </c>
      <c r="V63" s="3"/>
      <c r="W63" s="3">
        <v>175</v>
      </c>
      <c r="X63" s="3">
        <v>141</v>
      </c>
      <c r="Y63" s="3">
        <v>168</v>
      </c>
      <c r="Z63" s="3">
        <v>168</v>
      </c>
      <c r="AA63" s="3"/>
      <c r="AB63" s="3">
        <v>173</v>
      </c>
      <c r="AC63" s="13">
        <f t="shared" si="24"/>
        <v>1273</v>
      </c>
      <c r="AD63" s="72">
        <f t="shared" si="25"/>
        <v>159.125</v>
      </c>
      <c r="AE63" s="74">
        <v>1159</v>
      </c>
      <c r="AF63" s="72">
        <f t="shared" si="26"/>
        <v>8</v>
      </c>
      <c r="AG63" s="72">
        <v>7</v>
      </c>
      <c r="AH63" s="72">
        <f t="shared" si="21"/>
        <v>15</v>
      </c>
      <c r="AI63" s="73">
        <f t="shared" si="27"/>
        <v>2432</v>
      </c>
      <c r="AJ63" s="103">
        <f t="shared" si="22"/>
        <v>162.13333333333333</v>
      </c>
    </row>
    <row r="64" spans="1:37" ht="17.399999999999999" x14ac:dyDescent="0.3">
      <c r="A64" s="51" t="s">
        <v>39</v>
      </c>
      <c r="B64" s="111"/>
      <c r="C64" s="107" t="s">
        <v>178</v>
      </c>
      <c r="D64" s="155"/>
      <c r="E64" s="128" t="s">
        <v>75</v>
      </c>
      <c r="F64" s="3"/>
      <c r="G64" s="3"/>
      <c r="H64" s="3"/>
      <c r="I64" s="3"/>
      <c r="J64" s="3"/>
      <c r="K64" s="3"/>
      <c r="L64" s="3"/>
      <c r="M64" s="3"/>
      <c r="N64" s="3"/>
      <c r="O64" s="13"/>
      <c r="P64" s="131"/>
      <c r="Q64" s="3"/>
      <c r="R64" s="130"/>
      <c r="S64" s="3">
        <v>138</v>
      </c>
      <c r="T64" s="3">
        <v>162</v>
      </c>
      <c r="U64" s="3"/>
      <c r="V64" s="3">
        <v>166</v>
      </c>
      <c r="W64" s="3"/>
      <c r="X64" s="3">
        <v>178</v>
      </c>
      <c r="Y64" s="3">
        <v>185</v>
      </c>
      <c r="Z64" s="3">
        <v>154</v>
      </c>
      <c r="AA64" s="3">
        <v>170</v>
      </c>
      <c r="AB64" s="29"/>
      <c r="AC64" s="13">
        <f t="shared" si="24"/>
        <v>1153</v>
      </c>
      <c r="AD64" s="72">
        <f t="shared" si="25"/>
        <v>164.71428571428572</v>
      </c>
      <c r="AE64" s="72">
        <v>1405</v>
      </c>
      <c r="AF64" s="72">
        <f t="shared" si="26"/>
        <v>7</v>
      </c>
      <c r="AG64" s="72">
        <v>9</v>
      </c>
      <c r="AH64" s="72">
        <f t="shared" si="21"/>
        <v>16</v>
      </c>
      <c r="AI64" s="73">
        <f t="shared" si="27"/>
        <v>2558</v>
      </c>
      <c r="AJ64" s="76">
        <f t="shared" si="22"/>
        <v>159.875</v>
      </c>
    </row>
    <row r="65" spans="1:37" ht="17.399999999999999" x14ac:dyDescent="0.3">
      <c r="A65" s="106" t="s">
        <v>40</v>
      </c>
      <c r="B65" s="111"/>
      <c r="C65" s="107" t="s">
        <v>179</v>
      </c>
      <c r="D65" s="155"/>
      <c r="E65" s="128" t="s">
        <v>91</v>
      </c>
      <c r="F65" s="3"/>
      <c r="G65" s="3"/>
      <c r="H65" s="3"/>
      <c r="I65" s="3"/>
      <c r="J65" s="3"/>
      <c r="K65" s="3"/>
      <c r="L65" s="3"/>
      <c r="M65" s="3"/>
      <c r="N65" s="3"/>
      <c r="O65" s="13"/>
      <c r="P65" s="131"/>
      <c r="Q65" s="3"/>
      <c r="R65" s="130"/>
      <c r="S65" s="3">
        <v>154</v>
      </c>
      <c r="T65" s="3">
        <v>179</v>
      </c>
      <c r="U65" s="3"/>
      <c r="V65" s="3">
        <v>200</v>
      </c>
      <c r="W65" s="3">
        <v>159</v>
      </c>
      <c r="X65" s="3">
        <v>157</v>
      </c>
      <c r="Y65" s="3"/>
      <c r="Z65" s="3">
        <v>157</v>
      </c>
      <c r="AA65" s="3">
        <v>178</v>
      </c>
      <c r="AB65" s="3"/>
      <c r="AC65" s="13">
        <f t="shared" si="24"/>
        <v>1184</v>
      </c>
      <c r="AD65" s="72">
        <f t="shared" si="25"/>
        <v>169.14285714285714</v>
      </c>
      <c r="AE65" s="72">
        <v>1333</v>
      </c>
      <c r="AF65" s="72">
        <f t="shared" si="26"/>
        <v>7</v>
      </c>
      <c r="AG65" s="72">
        <v>8</v>
      </c>
      <c r="AH65" s="72">
        <f t="shared" si="21"/>
        <v>15</v>
      </c>
      <c r="AI65" s="73">
        <f t="shared" si="27"/>
        <v>2517</v>
      </c>
      <c r="AJ65" s="76">
        <f t="shared" si="22"/>
        <v>167.8</v>
      </c>
    </row>
    <row r="66" spans="1:37" ht="17.399999999999999" x14ac:dyDescent="0.3">
      <c r="A66" s="51" t="s">
        <v>41</v>
      </c>
      <c r="B66" s="111"/>
      <c r="C66" s="107" t="s">
        <v>180</v>
      </c>
      <c r="D66" s="155"/>
      <c r="E66" s="128" t="s">
        <v>94</v>
      </c>
      <c r="F66" s="3"/>
      <c r="G66" s="3"/>
      <c r="H66" s="3"/>
      <c r="I66" s="3"/>
      <c r="J66" s="3"/>
      <c r="K66" s="3"/>
      <c r="L66" s="3"/>
      <c r="M66" s="3"/>
      <c r="N66" s="3"/>
      <c r="O66" s="13"/>
      <c r="P66" s="131"/>
      <c r="Q66" s="3">
        <v>173</v>
      </c>
      <c r="R66" s="130"/>
      <c r="S66" s="3">
        <v>158</v>
      </c>
      <c r="T66" s="3"/>
      <c r="U66" s="3">
        <v>183</v>
      </c>
      <c r="V66" s="3">
        <v>183</v>
      </c>
      <c r="W66" s="3">
        <v>160</v>
      </c>
      <c r="X66" s="3">
        <v>182</v>
      </c>
      <c r="Y66" s="3">
        <v>162</v>
      </c>
      <c r="Z66" s="3">
        <v>160</v>
      </c>
      <c r="AA66" s="3">
        <v>174</v>
      </c>
      <c r="AB66" s="29">
        <v>187</v>
      </c>
      <c r="AC66" s="13">
        <f t="shared" si="24"/>
        <v>1722</v>
      </c>
      <c r="AD66" s="72">
        <f t="shared" si="25"/>
        <v>172.2</v>
      </c>
      <c r="AE66" s="72">
        <v>1691</v>
      </c>
      <c r="AF66" s="72">
        <f t="shared" si="26"/>
        <v>10</v>
      </c>
      <c r="AG66" s="72">
        <v>10</v>
      </c>
      <c r="AH66" s="72">
        <f t="shared" si="21"/>
        <v>20</v>
      </c>
      <c r="AI66" s="73">
        <f t="shared" si="27"/>
        <v>3413</v>
      </c>
      <c r="AJ66" s="76">
        <f t="shared" si="22"/>
        <v>170.65</v>
      </c>
    </row>
    <row r="67" spans="1:37" ht="17.399999999999999" x14ac:dyDescent="0.3">
      <c r="A67" s="51" t="s">
        <v>42</v>
      </c>
      <c r="B67" s="111"/>
      <c r="C67" s="107" t="s">
        <v>181</v>
      </c>
      <c r="D67" s="155"/>
      <c r="E67" s="128" t="s">
        <v>95</v>
      </c>
      <c r="F67" s="3"/>
      <c r="G67" s="3"/>
      <c r="H67" s="3"/>
      <c r="I67" s="3"/>
      <c r="J67" s="3"/>
      <c r="K67" s="3"/>
      <c r="L67" s="3"/>
      <c r="M67" s="3"/>
      <c r="N67" s="3"/>
      <c r="O67" s="13"/>
      <c r="P67" s="131"/>
      <c r="Q67" s="3">
        <v>135</v>
      </c>
      <c r="R67" s="130"/>
      <c r="S67" s="3">
        <v>159</v>
      </c>
      <c r="T67" s="3"/>
      <c r="U67" s="3">
        <v>139</v>
      </c>
      <c r="V67" s="3"/>
      <c r="W67" s="3">
        <v>141</v>
      </c>
      <c r="X67" s="3">
        <v>148</v>
      </c>
      <c r="Y67" s="3">
        <v>162</v>
      </c>
      <c r="Z67" s="3"/>
      <c r="AA67" s="3"/>
      <c r="AB67" s="3">
        <v>158</v>
      </c>
      <c r="AC67" s="13">
        <f t="shared" si="24"/>
        <v>1042</v>
      </c>
      <c r="AD67" s="72">
        <f t="shared" si="25"/>
        <v>148.85714285714286</v>
      </c>
      <c r="AE67" s="72">
        <v>1503</v>
      </c>
      <c r="AF67" s="72">
        <f t="shared" si="26"/>
        <v>7</v>
      </c>
      <c r="AG67" s="72">
        <v>9</v>
      </c>
      <c r="AH67" s="72">
        <f t="shared" si="21"/>
        <v>16</v>
      </c>
      <c r="AI67" s="73">
        <f t="shared" si="27"/>
        <v>2545</v>
      </c>
      <c r="AJ67" s="76">
        <f t="shared" si="22"/>
        <v>159.0625</v>
      </c>
    </row>
    <row r="68" spans="1:37" ht="17.399999999999999" x14ac:dyDescent="0.3">
      <c r="A68" s="106" t="s">
        <v>43</v>
      </c>
      <c r="B68" s="111"/>
      <c r="C68" s="107" t="s">
        <v>182</v>
      </c>
      <c r="D68" s="155"/>
      <c r="E68" s="128" t="s">
        <v>268</v>
      </c>
      <c r="F68" s="7"/>
      <c r="G68" s="7"/>
      <c r="H68" s="7"/>
      <c r="I68" s="7"/>
      <c r="J68" s="7"/>
      <c r="K68" s="7"/>
      <c r="L68" s="7"/>
      <c r="M68" s="7"/>
      <c r="N68" s="7"/>
      <c r="O68" s="15"/>
      <c r="P68" s="131"/>
      <c r="Q68" s="7">
        <v>159</v>
      </c>
      <c r="R68" s="130"/>
      <c r="S68" s="7">
        <v>182</v>
      </c>
      <c r="T68" s="7">
        <v>177</v>
      </c>
      <c r="U68" s="7">
        <v>198</v>
      </c>
      <c r="V68" s="7">
        <v>173</v>
      </c>
      <c r="W68" s="7">
        <v>173</v>
      </c>
      <c r="X68" s="7">
        <v>179</v>
      </c>
      <c r="Y68" s="7">
        <v>161</v>
      </c>
      <c r="Z68" s="7">
        <v>182</v>
      </c>
      <c r="AA68" s="7">
        <v>187</v>
      </c>
      <c r="AB68" s="30">
        <v>155</v>
      </c>
      <c r="AC68" s="13">
        <f t="shared" si="24"/>
        <v>1926</v>
      </c>
      <c r="AD68" s="72">
        <f t="shared" si="25"/>
        <v>175.09090909090909</v>
      </c>
      <c r="AE68" s="72">
        <v>1950</v>
      </c>
      <c r="AF68" s="72">
        <f t="shared" si="26"/>
        <v>11</v>
      </c>
      <c r="AG68" s="72">
        <v>11</v>
      </c>
      <c r="AH68" s="72">
        <f t="shared" si="21"/>
        <v>22</v>
      </c>
      <c r="AI68" s="73">
        <f t="shared" si="27"/>
        <v>3876</v>
      </c>
      <c r="AJ68" s="76">
        <f t="shared" si="22"/>
        <v>176.18181818181819</v>
      </c>
    </row>
    <row r="69" spans="1:37" ht="17.399999999999999" x14ac:dyDescent="0.3">
      <c r="A69" s="51" t="s">
        <v>44</v>
      </c>
      <c r="B69" s="111"/>
      <c r="C69" s="107" t="s">
        <v>183</v>
      </c>
      <c r="D69" s="155"/>
      <c r="E69" s="128" t="s">
        <v>304</v>
      </c>
      <c r="F69" s="7"/>
      <c r="G69" s="7"/>
      <c r="H69" s="7"/>
      <c r="I69" s="7"/>
      <c r="J69" s="7"/>
      <c r="K69" s="7"/>
      <c r="L69" s="7"/>
      <c r="M69" s="7"/>
      <c r="N69" s="7"/>
      <c r="O69" s="15"/>
      <c r="P69" s="131"/>
      <c r="Q69" s="7"/>
      <c r="R69" s="130"/>
      <c r="S69" s="7"/>
      <c r="T69" s="7"/>
      <c r="U69" s="7"/>
      <c r="V69" s="7"/>
      <c r="W69" s="7"/>
      <c r="X69" s="7"/>
      <c r="Y69" s="7"/>
      <c r="Z69" s="7"/>
      <c r="AA69" s="7"/>
      <c r="AB69" s="30"/>
      <c r="AC69" s="13">
        <f t="shared" si="24"/>
        <v>0</v>
      </c>
      <c r="AD69" s="72" t="e">
        <f t="shared" si="25"/>
        <v>#DIV/0!</v>
      </c>
      <c r="AE69" s="72">
        <v>0</v>
      </c>
      <c r="AF69" s="72">
        <f t="shared" si="26"/>
        <v>0</v>
      </c>
      <c r="AG69" s="72">
        <v>0</v>
      </c>
      <c r="AH69" s="72">
        <f t="shared" si="21"/>
        <v>0</v>
      </c>
      <c r="AI69" s="73">
        <f t="shared" si="27"/>
        <v>0</v>
      </c>
      <c r="AJ69" s="76"/>
    </row>
    <row r="70" spans="1:37" ht="17.399999999999999" x14ac:dyDescent="0.3">
      <c r="A70" s="51" t="s">
        <v>45</v>
      </c>
      <c r="B70" s="111"/>
      <c r="C70" s="107" t="s">
        <v>184</v>
      </c>
      <c r="D70" s="155"/>
      <c r="E70" s="128" t="s">
        <v>96</v>
      </c>
      <c r="F70" s="7"/>
      <c r="G70" s="7"/>
      <c r="H70" s="7"/>
      <c r="I70" s="7"/>
      <c r="J70" s="7"/>
      <c r="K70" s="7"/>
      <c r="L70" s="7"/>
      <c r="M70" s="7"/>
      <c r="N70" s="7"/>
      <c r="O70" s="15"/>
      <c r="P70" s="131"/>
      <c r="Q70" s="7"/>
      <c r="R70" s="130"/>
      <c r="S70" s="7"/>
      <c r="T70" s="7"/>
      <c r="U70" s="7"/>
      <c r="V70" s="7"/>
      <c r="W70" s="7"/>
      <c r="X70" s="7"/>
      <c r="Y70" s="7"/>
      <c r="Z70" s="7"/>
      <c r="AA70" s="7"/>
      <c r="AB70" s="30"/>
      <c r="AC70" s="13">
        <f t="shared" si="24"/>
        <v>0</v>
      </c>
      <c r="AD70" s="72" t="e">
        <f t="shared" si="25"/>
        <v>#DIV/0!</v>
      </c>
      <c r="AE70" s="72">
        <v>0</v>
      </c>
      <c r="AF70" s="72">
        <f t="shared" si="26"/>
        <v>0</v>
      </c>
      <c r="AG70" s="72">
        <v>0</v>
      </c>
      <c r="AH70" s="72">
        <f t="shared" si="21"/>
        <v>0</v>
      </c>
      <c r="AI70" s="73">
        <f t="shared" si="27"/>
        <v>0</v>
      </c>
      <c r="AJ70" s="76"/>
    </row>
    <row r="71" spans="1:37" ht="17.399999999999999" x14ac:dyDescent="0.3">
      <c r="A71" s="106" t="s">
        <v>46</v>
      </c>
      <c r="B71" s="111"/>
      <c r="C71" s="107" t="s">
        <v>185</v>
      </c>
      <c r="D71" s="155"/>
      <c r="E71" s="128" t="s">
        <v>305</v>
      </c>
      <c r="F71" s="7"/>
      <c r="G71" s="7"/>
      <c r="H71" s="7"/>
      <c r="I71" s="7"/>
      <c r="J71" s="7"/>
      <c r="K71" s="7"/>
      <c r="L71" s="7"/>
      <c r="M71" s="7"/>
      <c r="N71" s="7"/>
      <c r="O71" s="15"/>
      <c r="P71" s="131"/>
      <c r="Q71" s="7"/>
      <c r="R71" s="130"/>
      <c r="S71" s="7"/>
      <c r="T71" s="7"/>
      <c r="U71" s="7"/>
      <c r="V71" s="7"/>
      <c r="W71" s="7"/>
      <c r="X71" s="7"/>
      <c r="Y71" s="7"/>
      <c r="Z71" s="7"/>
      <c r="AA71" s="7"/>
      <c r="AB71" s="30"/>
      <c r="AC71" s="13">
        <f t="shared" si="24"/>
        <v>0</v>
      </c>
      <c r="AD71" s="72" t="e">
        <f t="shared" si="25"/>
        <v>#DIV/0!</v>
      </c>
      <c r="AE71" s="72">
        <v>0</v>
      </c>
      <c r="AF71" s="72">
        <f t="shared" si="26"/>
        <v>0</v>
      </c>
      <c r="AG71" s="72">
        <v>0</v>
      </c>
      <c r="AH71" s="72">
        <f t="shared" si="21"/>
        <v>0</v>
      </c>
      <c r="AI71" s="73">
        <f t="shared" si="27"/>
        <v>0</v>
      </c>
      <c r="AJ71" s="76"/>
    </row>
    <row r="72" spans="1:37" ht="17.399999999999999" x14ac:dyDescent="0.3">
      <c r="A72" s="51" t="s">
        <v>47</v>
      </c>
      <c r="B72" s="111"/>
      <c r="C72" s="107" t="s">
        <v>186</v>
      </c>
      <c r="D72" s="155"/>
      <c r="E72" s="128" t="s">
        <v>49</v>
      </c>
      <c r="F72" s="7"/>
      <c r="G72" s="7"/>
      <c r="H72" s="7"/>
      <c r="I72" s="7"/>
      <c r="J72" s="7"/>
      <c r="K72" s="7"/>
      <c r="L72" s="7"/>
      <c r="M72" s="7"/>
      <c r="N72" s="7"/>
      <c r="O72" s="15"/>
      <c r="P72" s="131"/>
      <c r="Q72" s="7"/>
      <c r="R72" s="130"/>
      <c r="S72" s="7"/>
      <c r="T72" s="7"/>
      <c r="U72" s="7"/>
      <c r="V72" s="7"/>
      <c r="W72" s="7"/>
      <c r="X72" s="7"/>
      <c r="Y72" s="7"/>
      <c r="Z72" s="7"/>
      <c r="AA72" s="7"/>
      <c r="AB72" s="7"/>
      <c r="AC72" s="13">
        <f t="shared" si="24"/>
        <v>0</v>
      </c>
      <c r="AD72" s="72" t="e">
        <f t="shared" si="25"/>
        <v>#DIV/0!</v>
      </c>
      <c r="AE72" s="72">
        <v>0</v>
      </c>
      <c r="AF72" s="72">
        <f t="shared" si="26"/>
        <v>0</v>
      </c>
      <c r="AG72" s="72">
        <v>0</v>
      </c>
      <c r="AH72" s="72">
        <f t="shared" si="21"/>
        <v>0</v>
      </c>
      <c r="AI72" s="73">
        <f t="shared" si="27"/>
        <v>0</v>
      </c>
      <c r="AJ72" s="76"/>
    </row>
    <row r="73" spans="1:37" ht="18" thickBot="1" x14ac:dyDescent="0.35">
      <c r="A73" s="52" t="s">
        <v>48</v>
      </c>
      <c r="B73" s="111"/>
      <c r="C73" s="109" t="s">
        <v>187</v>
      </c>
      <c r="D73" s="155"/>
      <c r="E73" s="128" t="s">
        <v>327</v>
      </c>
      <c r="F73" s="7"/>
      <c r="G73" s="7"/>
      <c r="H73" s="7"/>
      <c r="I73" s="7"/>
      <c r="J73" s="7"/>
      <c r="K73" s="7"/>
      <c r="L73" s="7"/>
      <c r="M73" s="7"/>
      <c r="N73" s="7"/>
      <c r="O73" s="15"/>
      <c r="P73" s="131"/>
      <c r="Q73" s="7">
        <v>183</v>
      </c>
      <c r="R73" s="130"/>
      <c r="S73" s="7">
        <v>170</v>
      </c>
      <c r="T73" s="7">
        <v>151</v>
      </c>
      <c r="U73" s="7">
        <v>174</v>
      </c>
      <c r="V73" s="7">
        <v>183</v>
      </c>
      <c r="W73" s="7"/>
      <c r="X73" s="7"/>
      <c r="Y73" s="7">
        <v>163</v>
      </c>
      <c r="Z73" s="7"/>
      <c r="AA73" s="7">
        <v>167</v>
      </c>
      <c r="AB73" s="7">
        <v>177</v>
      </c>
      <c r="AC73" s="13">
        <f t="shared" si="24"/>
        <v>1368</v>
      </c>
      <c r="AD73" s="72">
        <f t="shared" si="25"/>
        <v>171</v>
      </c>
      <c r="AE73" s="72">
        <v>1192</v>
      </c>
      <c r="AF73" s="72">
        <f t="shared" si="26"/>
        <v>8</v>
      </c>
      <c r="AG73" s="72">
        <v>7</v>
      </c>
      <c r="AH73" s="72">
        <f t="shared" si="21"/>
        <v>15</v>
      </c>
      <c r="AI73" s="75">
        <f t="shared" si="27"/>
        <v>2560</v>
      </c>
      <c r="AJ73" s="76">
        <f t="shared" si="22"/>
        <v>170.66666666666666</v>
      </c>
    </row>
    <row r="74" spans="1:37" ht="18" thickBot="1" x14ac:dyDescent="0.35">
      <c r="A74" s="52"/>
      <c r="B74" s="54"/>
      <c r="C74" s="109"/>
      <c r="D74" s="156"/>
      <c r="E74" s="6" t="s">
        <v>36</v>
      </c>
      <c r="F74" s="7"/>
      <c r="G74" s="7"/>
      <c r="H74" s="7"/>
      <c r="I74" s="7"/>
      <c r="J74" s="7"/>
      <c r="K74" s="7"/>
      <c r="L74" s="7"/>
      <c r="M74" s="7"/>
      <c r="N74" s="7"/>
      <c r="O74" s="15"/>
      <c r="P74" s="131"/>
      <c r="Q74" s="7"/>
      <c r="R74" s="130"/>
      <c r="S74" s="7"/>
      <c r="T74" s="7"/>
      <c r="U74" s="7"/>
      <c r="V74" s="7"/>
      <c r="W74" s="7"/>
      <c r="X74" s="7"/>
      <c r="Y74" s="7"/>
      <c r="Z74" s="7"/>
      <c r="AA74" s="7"/>
      <c r="AB74" s="7"/>
      <c r="AC74" s="13">
        <f t="shared" si="24"/>
        <v>0</v>
      </c>
      <c r="AD74" s="72" t="e">
        <f t="shared" si="25"/>
        <v>#DIV/0!</v>
      </c>
      <c r="AE74" s="72"/>
      <c r="AF74" s="72">
        <f t="shared" si="26"/>
        <v>0</v>
      </c>
      <c r="AG74" s="72"/>
      <c r="AH74" s="72">
        <f t="shared" si="21"/>
        <v>0</v>
      </c>
      <c r="AI74" s="75">
        <f t="shared" si="27"/>
        <v>0</v>
      </c>
      <c r="AJ74" s="76"/>
    </row>
    <row r="75" spans="1:37" ht="16.2" thickBot="1" x14ac:dyDescent="0.35">
      <c r="C75" s="26"/>
      <c r="D75" s="33"/>
      <c r="E75" s="63" t="s">
        <v>14</v>
      </c>
      <c r="F75" s="21"/>
      <c r="G75" s="21"/>
      <c r="H75" s="21"/>
      <c r="I75" s="21"/>
      <c r="J75" s="21"/>
      <c r="K75" s="21"/>
      <c r="L75" s="21"/>
      <c r="M75" s="21"/>
      <c r="N75" s="21"/>
      <c r="O75" s="27"/>
      <c r="P75" s="64">
        <f t="shared" ref="P75:AC75" si="28">SUM(P62:P74)</f>
        <v>0</v>
      </c>
      <c r="Q75" s="64">
        <f t="shared" si="28"/>
        <v>960</v>
      </c>
      <c r="R75" s="64">
        <f t="shared" si="28"/>
        <v>0</v>
      </c>
      <c r="S75" s="64">
        <f t="shared" si="28"/>
        <v>961</v>
      </c>
      <c r="T75" s="64">
        <f t="shared" si="28"/>
        <v>988</v>
      </c>
      <c r="U75" s="64">
        <f t="shared" si="28"/>
        <v>1033</v>
      </c>
      <c r="V75" s="64">
        <f t="shared" si="28"/>
        <v>1093</v>
      </c>
      <c r="W75" s="64">
        <f t="shared" si="28"/>
        <v>965</v>
      </c>
      <c r="X75" s="64">
        <f t="shared" si="28"/>
        <v>985</v>
      </c>
      <c r="Y75" s="64">
        <f t="shared" si="28"/>
        <v>1001</v>
      </c>
      <c r="Z75" s="64">
        <f t="shared" si="28"/>
        <v>1001</v>
      </c>
      <c r="AA75" s="64">
        <f t="shared" si="28"/>
        <v>1028</v>
      </c>
      <c r="AB75" s="64">
        <f t="shared" si="28"/>
        <v>1018</v>
      </c>
      <c r="AC75" s="65">
        <f t="shared" si="28"/>
        <v>11033</v>
      </c>
      <c r="AE75" s="61"/>
      <c r="AI75" s="77">
        <f>SUM(AI62:AI74)</f>
        <v>22093</v>
      </c>
      <c r="AJ75">
        <f>AI75/22</f>
        <v>1004.2272727272727</v>
      </c>
      <c r="AK75" s="99">
        <f>MAX(AJ62:AJ74)</f>
        <v>176.18181818181819</v>
      </c>
    </row>
    <row r="76" spans="1:37" x14ac:dyDescent="0.3">
      <c r="C76" s="11"/>
      <c r="D76" s="8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6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5"/>
      <c r="AI76" s="71"/>
    </row>
    <row r="77" spans="1:37" ht="40.200000000000003" thickBot="1" x14ac:dyDescent="0.3">
      <c r="C77" s="11"/>
      <c r="D77" s="9"/>
      <c r="E77" s="10"/>
      <c r="F77" s="80" t="s">
        <v>0</v>
      </c>
      <c r="G77" s="80" t="s">
        <v>1</v>
      </c>
      <c r="H77" s="80" t="s">
        <v>2</v>
      </c>
      <c r="I77" s="80" t="s">
        <v>3</v>
      </c>
      <c r="J77" s="80" t="s">
        <v>4</v>
      </c>
      <c r="K77" s="80" t="s">
        <v>5</v>
      </c>
      <c r="L77" s="80" t="s">
        <v>6</v>
      </c>
      <c r="M77" s="80" t="s">
        <v>7</v>
      </c>
      <c r="N77" s="80" t="s">
        <v>8</v>
      </c>
      <c r="O77" s="11" t="s">
        <v>9</v>
      </c>
      <c r="P77" s="81" t="s">
        <v>15</v>
      </c>
      <c r="Q77" s="81" t="s">
        <v>16</v>
      </c>
      <c r="R77" s="81" t="s">
        <v>17</v>
      </c>
      <c r="S77" s="81" t="s">
        <v>18</v>
      </c>
      <c r="T77" s="81" t="s">
        <v>19</v>
      </c>
      <c r="U77" s="81" t="s">
        <v>20</v>
      </c>
      <c r="V77" s="81" t="s">
        <v>21</v>
      </c>
      <c r="W77" s="81" t="s">
        <v>22</v>
      </c>
      <c r="X77" s="81" t="s">
        <v>23</v>
      </c>
      <c r="Y77" s="81" t="s">
        <v>24</v>
      </c>
      <c r="Z77" s="81" t="s">
        <v>15</v>
      </c>
      <c r="AA77" s="81" t="s">
        <v>16</v>
      </c>
      <c r="AB77" s="81" t="s">
        <v>17</v>
      </c>
      <c r="AC77" s="82" t="s">
        <v>9</v>
      </c>
      <c r="AD77" s="69" t="s">
        <v>28</v>
      </c>
      <c r="AE77" s="70" t="s">
        <v>29</v>
      </c>
      <c r="AF77" s="70" t="s">
        <v>30</v>
      </c>
      <c r="AG77" s="70" t="s">
        <v>31</v>
      </c>
      <c r="AH77" s="70" t="s">
        <v>32</v>
      </c>
      <c r="AI77" s="70" t="s">
        <v>33</v>
      </c>
      <c r="AJ77" s="70" t="s">
        <v>34</v>
      </c>
      <c r="AK77" s="69" t="s">
        <v>35</v>
      </c>
    </row>
    <row r="78" spans="1:37" ht="18" thickTop="1" x14ac:dyDescent="0.3">
      <c r="A78" s="50" t="s">
        <v>37</v>
      </c>
      <c r="B78" s="112"/>
      <c r="C78" s="108" t="s">
        <v>188</v>
      </c>
      <c r="D78" s="157" t="s">
        <v>299</v>
      </c>
      <c r="E78" s="125" t="s">
        <v>103</v>
      </c>
      <c r="F78" s="2"/>
      <c r="G78" s="2"/>
      <c r="H78" s="2"/>
      <c r="I78" s="2"/>
      <c r="J78" s="2"/>
      <c r="K78" s="2"/>
      <c r="L78" s="2"/>
      <c r="M78" s="2"/>
      <c r="N78" s="2"/>
      <c r="O78" s="12"/>
      <c r="P78" s="2">
        <v>172</v>
      </c>
      <c r="Q78" s="2">
        <v>147</v>
      </c>
      <c r="R78" s="131"/>
      <c r="S78" s="2">
        <v>162</v>
      </c>
      <c r="T78" s="2">
        <v>147</v>
      </c>
      <c r="U78" s="2"/>
      <c r="V78" s="130"/>
      <c r="W78" s="2">
        <v>177</v>
      </c>
      <c r="X78" s="2">
        <v>192</v>
      </c>
      <c r="Y78" s="2">
        <v>174</v>
      </c>
      <c r="Z78" s="2">
        <v>160</v>
      </c>
      <c r="AA78" s="2">
        <v>163</v>
      </c>
      <c r="AB78" s="28">
        <v>170</v>
      </c>
      <c r="AC78" s="12">
        <f t="shared" ref="AC78:AC87" si="29">P78+Q78+R78+S78+T78+U78+V78+W78+X78+Y78+Z78+AA78+AB78</f>
        <v>1664</v>
      </c>
      <c r="AD78" s="72">
        <f t="shared" ref="AD78:AD89" si="30">AVERAGE(P78,Q78,R78,S78,T78,U78,V78,W78,X78,Y78,Z78,AA78,AB78)</f>
        <v>166.4</v>
      </c>
      <c r="AE78" s="72">
        <v>1700</v>
      </c>
      <c r="AF78" s="72">
        <f t="shared" ref="AF78:AF89" si="31">COUNTIF(P78:AB78,"&gt;0")</f>
        <v>10</v>
      </c>
      <c r="AG78" s="72">
        <v>10</v>
      </c>
      <c r="AH78" s="72">
        <f t="shared" si="21"/>
        <v>20</v>
      </c>
      <c r="AI78" s="73">
        <f t="shared" ref="AI78:AI89" si="32">SUM(AC78,AE78)</f>
        <v>3364</v>
      </c>
      <c r="AJ78" s="76">
        <f t="shared" si="22"/>
        <v>168.2</v>
      </c>
    </row>
    <row r="79" spans="1:37" ht="17.399999999999999" x14ac:dyDescent="0.3">
      <c r="A79" s="51" t="s">
        <v>38</v>
      </c>
      <c r="B79" s="10"/>
      <c r="C79" s="107" t="s">
        <v>189</v>
      </c>
      <c r="D79" s="158"/>
      <c r="E79" s="126" t="s">
        <v>102</v>
      </c>
      <c r="F79" s="3"/>
      <c r="G79" s="3"/>
      <c r="H79" s="3"/>
      <c r="I79" s="3"/>
      <c r="J79" s="3"/>
      <c r="K79" s="3"/>
      <c r="L79" s="3"/>
      <c r="M79" s="3"/>
      <c r="N79" s="3"/>
      <c r="O79" s="13"/>
      <c r="P79" s="3">
        <v>184</v>
      </c>
      <c r="Q79" s="3">
        <v>162</v>
      </c>
      <c r="R79" s="131"/>
      <c r="S79" s="67">
        <v>165</v>
      </c>
      <c r="T79" s="3">
        <v>163</v>
      </c>
      <c r="U79" s="3"/>
      <c r="V79" s="130"/>
      <c r="W79" s="3">
        <v>182</v>
      </c>
      <c r="X79" s="3"/>
      <c r="Y79" s="3">
        <v>159</v>
      </c>
      <c r="Z79" s="3">
        <v>171</v>
      </c>
      <c r="AA79" s="3">
        <v>160</v>
      </c>
      <c r="AB79" s="29">
        <v>162</v>
      </c>
      <c r="AC79" s="13">
        <f t="shared" si="29"/>
        <v>1508</v>
      </c>
      <c r="AD79" s="72">
        <f t="shared" si="30"/>
        <v>167.55555555555554</v>
      </c>
      <c r="AE79" s="72">
        <v>1190</v>
      </c>
      <c r="AF79" s="72">
        <f t="shared" si="31"/>
        <v>9</v>
      </c>
      <c r="AG79" s="72">
        <v>7</v>
      </c>
      <c r="AH79" s="72">
        <f t="shared" si="21"/>
        <v>16</v>
      </c>
      <c r="AI79" s="73">
        <f t="shared" si="32"/>
        <v>2698</v>
      </c>
      <c r="AJ79" s="103">
        <f t="shared" si="22"/>
        <v>168.625</v>
      </c>
    </row>
    <row r="80" spans="1:37" ht="17.399999999999999" x14ac:dyDescent="0.3">
      <c r="A80" s="51" t="s">
        <v>39</v>
      </c>
      <c r="B80" s="10"/>
      <c r="C80" s="107" t="s">
        <v>190</v>
      </c>
      <c r="D80" s="158"/>
      <c r="E80" s="126" t="s">
        <v>99</v>
      </c>
      <c r="F80" s="3"/>
      <c r="G80" s="3"/>
      <c r="H80" s="3"/>
      <c r="I80" s="3"/>
      <c r="J80" s="3"/>
      <c r="K80" s="3"/>
      <c r="L80" s="3"/>
      <c r="M80" s="3"/>
      <c r="N80" s="3"/>
      <c r="O80" s="13"/>
      <c r="P80" s="3">
        <v>175</v>
      </c>
      <c r="Q80" s="3">
        <v>154</v>
      </c>
      <c r="R80" s="131"/>
      <c r="S80" s="3"/>
      <c r="T80" s="3">
        <v>174</v>
      </c>
      <c r="U80" s="3">
        <v>144</v>
      </c>
      <c r="V80" s="130"/>
      <c r="W80" s="3"/>
      <c r="X80" s="3"/>
      <c r="Y80" s="3">
        <v>162</v>
      </c>
      <c r="Z80" s="3"/>
      <c r="AA80" s="3">
        <v>146</v>
      </c>
      <c r="AB80" s="29"/>
      <c r="AC80" s="13">
        <f t="shared" si="29"/>
        <v>955</v>
      </c>
      <c r="AD80" s="72">
        <f t="shared" si="30"/>
        <v>159.16666666666666</v>
      </c>
      <c r="AE80" s="72">
        <v>1171</v>
      </c>
      <c r="AF80" s="72">
        <f t="shared" si="31"/>
        <v>6</v>
      </c>
      <c r="AG80" s="72">
        <v>7</v>
      </c>
      <c r="AH80" s="72">
        <f t="shared" si="21"/>
        <v>13</v>
      </c>
      <c r="AI80" s="73">
        <f t="shared" si="32"/>
        <v>2126</v>
      </c>
      <c r="AJ80" s="76">
        <f t="shared" si="22"/>
        <v>163.53846153846155</v>
      </c>
    </row>
    <row r="81" spans="1:37" ht="17.399999999999999" x14ac:dyDescent="0.3">
      <c r="A81" s="51" t="s">
        <v>40</v>
      </c>
      <c r="B81" s="10"/>
      <c r="C81" s="107" t="s">
        <v>191</v>
      </c>
      <c r="D81" s="158"/>
      <c r="E81" s="126" t="s">
        <v>300</v>
      </c>
      <c r="F81" s="3"/>
      <c r="G81" s="3"/>
      <c r="H81" s="3"/>
      <c r="I81" s="3"/>
      <c r="J81" s="3"/>
      <c r="K81" s="3"/>
      <c r="L81" s="3"/>
      <c r="M81" s="3"/>
      <c r="N81" s="3"/>
      <c r="O81" s="13"/>
      <c r="P81" s="3">
        <v>153</v>
      </c>
      <c r="Q81" s="3"/>
      <c r="R81" s="131"/>
      <c r="S81" s="3">
        <v>162</v>
      </c>
      <c r="T81" s="3">
        <v>163</v>
      </c>
      <c r="U81" s="3">
        <v>156</v>
      </c>
      <c r="V81" s="130"/>
      <c r="W81" s="3">
        <v>171</v>
      </c>
      <c r="X81" s="3">
        <v>150</v>
      </c>
      <c r="Y81" s="3">
        <v>150</v>
      </c>
      <c r="Z81" s="3"/>
      <c r="AA81" s="3">
        <v>168</v>
      </c>
      <c r="AB81" s="29">
        <v>152</v>
      </c>
      <c r="AC81" s="13">
        <f t="shared" si="29"/>
        <v>1425</v>
      </c>
      <c r="AD81" s="72">
        <f t="shared" si="30"/>
        <v>158.33333333333334</v>
      </c>
      <c r="AE81" s="72">
        <v>1551</v>
      </c>
      <c r="AF81" s="72">
        <f t="shared" si="31"/>
        <v>9</v>
      </c>
      <c r="AG81" s="72">
        <v>10</v>
      </c>
      <c r="AH81" s="72">
        <f t="shared" si="21"/>
        <v>19</v>
      </c>
      <c r="AI81" s="73">
        <f t="shared" si="32"/>
        <v>2976</v>
      </c>
      <c r="AJ81" s="76">
        <f t="shared" si="22"/>
        <v>156.63157894736841</v>
      </c>
    </row>
    <row r="82" spans="1:37" ht="17.399999999999999" x14ac:dyDescent="0.3">
      <c r="A82" s="51" t="s">
        <v>41</v>
      </c>
      <c r="B82" s="10"/>
      <c r="C82" s="107" t="s">
        <v>192</v>
      </c>
      <c r="D82" s="158"/>
      <c r="E82" s="126" t="s">
        <v>98</v>
      </c>
      <c r="F82" s="3"/>
      <c r="G82" s="3"/>
      <c r="H82" s="3"/>
      <c r="I82" s="3"/>
      <c r="J82" s="3"/>
      <c r="K82" s="3"/>
      <c r="L82" s="3"/>
      <c r="M82" s="3"/>
      <c r="N82" s="3"/>
      <c r="O82" s="13"/>
      <c r="P82" s="3">
        <v>195</v>
      </c>
      <c r="Q82" s="3"/>
      <c r="R82" s="131"/>
      <c r="S82" s="3">
        <v>148</v>
      </c>
      <c r="T82" s="3"/>
      <c r="U82" s="3"/>
      <c r="V82" s="130"/>
      <c r="W82" s="3">
        <v>183</v>
      </c>
      <c r="X82" s="3">
        <v>206</v>
      </c>
      <c r="Y82" s="3">
        <v>196</v>
      </c>
      <c r="Z82" s="3">
        <v>157</v>
      </c>
      <c r="AA82" s="3"/>
      <c r="AB82" s="29">
        <v>200</v>
      </c>
      <c r="AC82" s="13">
        <f t="shared" si="29"/>
        <v>1285</v>
      </c>
      <c r="AD82" s="72">
        <f t="shared" si="30"/>
        <v>183.57142857142858</v>
      </c>
      <c r="AE82" s="72">
        <v>1288</v>
      </c>
      <c r="AF82" s="72">
        <f t="shared" si="31"/>
        <v>7</v>
      </c>
      <c r="AG82" s="72">
        <v>7</v>
      </c>
      <c r="AH82" s="72">
        <f t="shared" si="21"/>
        <v>14</v>
      </c>
      <c r="AI82" s="73">
        <f t="shared" si="32"/>
        <v>2573</v>
      </c>
      <c r="AJ82" s="76">
        <f t="shared" si="22"/>
        <v>183.78571428571428</v>
      </c>
    </row>
    <row r="83" spans="1:37" ht="17.399999999999999" x14ac:dyDescent="0.3">
      <c r="A83" s="51" t="s">
        <v>42</v>
      </c>
      <c r="B83" s="10"/>
      <c r="C83" s="107" t="s">
        <v>193</v>
      </c>
      <c r="D83" s="158"/>
      <c r="E83" s="126" t="s">
        <v>100</v>
      </c>
      <c r="F83" s="3"/>
      <c r="G83" s="3"/>
      <c r="H83" s="3"/>
      <c r="I83" s="3"/>
      <c r="J83" s="3"/>
      <c r="K83" s="3"/>
      <c r="L83" s="3"/>
      <c r="M83" s="3"/>
      <c r="N83" s="3"/>
      <c r="O83" s="15"/>
      <c r="P83" s="3"/>
      <c r="Q83" s="3">
        <v>186</v>
      </c>
      <c r="R83" s="131"/>
      <c r="S83" s="3">
        <v>162</v>
      </c>
      <c r="T83" s="3"/>
      <c r="U83" s="3">
        <v>190</v>
      </c>
      <c r="V83" s="130"/>
      <c r="W83" s="3"/>
      <c r="X83" s="3">
        <v>177</v>
      </c>
      <c r="Y83" s="3">
        <v>150</v>
      </c>
      <c r="Z83" s="3">
        <v>180</v>
      </c>
      <c r="AA83" s="3">
        <v>169</v>
      </c>
      <c r="AB83" s="29">
        <v>191</v>
      </c>
      <c r="AC83" s="13">
        <f t="shared" si="29"/>
        <v>1405</v>
      </c>
      <c r="AD83" s="72">
        <f t="shared" si="30"/>
        <v>175.625</v>
      </c>
      <c r="AE83" s="72">
        <v>1198</v>
      </c>
      <c r="AF83" s="72">
        <f t="shared" si="31"/>
        <v>8</v>
      </c>
      <c r="AG83" s="72">
        <v>7</v>
      </c>
      <c r="AH83" s="72">
        <f t="shared" si="21"/>
        <v>15</v>
      </c>
      <c r="AI83" s="73">
        <f t="shared" si="32"/>
        <v>2603</v>
      </c>
      <c r="AJ83" s="102">
        <f t="shared" si="22"/>
        <v>173.53333333333333</v>
      </c>
    </row>
    <row r="84" spans="1:37" ht="17.399999999999999" x14ac:dyDescent="0.3">
      <c r="A84" s="51" t="s">
        <v>43</v>
      </c>
      <c r="B84" s="10"/>
      <c r="C84" s="107" t="s">
        <v>194</v>
      </c>
      <c r="D84" s="158"/>
      <c r="E84" s="126" t="s">
        <v>269</v>
      </c>
      <c r="F84" s="3"/>
      <c r="G84" s="3"/>
      <c r="H84" s="3"/>
      <c r="I84" s="3"/>
      <c r="J84" s="3"/>
      <c r="K84" s="3"/>
      <c r="L84" s="3"/>
      <c r="M84" s="3"/>
      <c r="N84" s="3"/>
      <c r="O84" s="15"/>
      <c r="P84" s="3"/>
      <c r="Q84" s="3"/>
      <c r="R84" s="131"/>
      <c r="S84" s="3"/>
      <c r="T84" s="3"/>
      <c r="U84" s="3">
        <v>157</v>
      </c>
      <c r="V84" s="130"/>
      <c r="W84" s="3"/>
      <c r="X84" s="3"/>
      <c r="Y84" s="3"/>
      <c r="Z84" s="3"/>
      <c r="AA84" s="3"/>
      <c r="AB84" s="29"/>
      <c r="AC84" s="13">
        <f t="shared" si="29"/>
        <v>157</v>
      </c>
      <c r="AD84" s="72">
        <f t="shared" si="30"/>
        <v>157</v>
      </c>
      <c r="AE84" s="72">
        <v>141</v>
      </c>
      <c r="AF84" s="72">
        <f t="shared" si="31"/>
        <v>1</v>
      </c>
      <c r="AG84" s="72">
        <v>1</v>
      </c>
      <c r="AH84" s="72">
        <f t="shared" si="21"/>
        <v>2</v>
      </c>
      <c r="AI84" s="73">
        <f t="shared" si="32"/>
        <v>298</v>
      </c>
      <c r="AJ84" s="76">
        <f t="shared" si="22"/>
        <v>149</v>
      </c>
    </row>
    <row r="85" spans="1:37" ht="17.399999999999999" x14ac:dyDescent="0.3">
      <c r="A85" s="51" t="s">
        <v>44</v>
      </c>
      <c r="B85" s="10"/>
      <c r="C85" s="107" t="s">
        <v>195</v>
      </c>
      <c r="D85" s="158"/>
      <c r="E85" s="126" t="s">
        <v>101</v>
      </c>
      <c r="F85" s="3"/>
      <c r="G85" s="3"/>
      <c r="H85" s="3"/>
      <c r="I85" s="3"/>
      <c r="J85" s="3"/>
      <c r="K85" s="3"/>
      <c r="L85" s="3"/>
      <c r="M85" s="3"/>
      <c r="N85" s="3"/>
      <c r="O85" s="15"/>
      <c r="P85" s="3">
        <v>168</v>
      </c>
      <c r="Q85" s="3">
        <v>183</v>
      </c>
      <c r="R85" s="131"/>
      <c r="S85" s="3"/>
      <c r="T85" s="3">
        <v>179</v>
      </c>
      <c r="U85" s="3">
        <v>183</v>
      </c>
      <c r="V85" s="130"/>
      <c r="W85" s="3">
        <v>183</v>
      </c>
      <c r="X85" s="3">
        <v>170</v>
      </c>
      <c r="Y85" s="3"/>
      <c r="Z85" s="3">
        <v>163</v>
      </c>
      <c r="AA85" s="3">
        <v>181</v>
      </c>
      <c r="AB85" s="29">
        <v>159</v>
      </c>
      <c r="AC85" s="13">
        <f t="shared" si="29"/>
        <v>1569</v>
      </c>
      <c r="AD85" s="72">
        <f t="shared" si="30"/>
        <v>174.33333333333334</v>
      </c>
      <c r="AE85" s="72">
        <v>945</v>
      </c>
      <c r="AF85" s="72">
        <f t="shared" si="31"/>
        <v>9</v>
      </c>
      <c r="AG85" s="72">
        <v>6</v>
      </c>
      <c r="AH85" s="72">
        <f t="shared" si="21"/>
        <v>15</v>
      </c>
      <c r="AI85" s="73">
        <f t="shared" si="32"/>
        <v>2514</v>
      </c>
      <c r="AJ85" s="76">
        <f t="shared" si="22"/>
        <v>167.6</v>
      </c>
    </row>
    <row r="86" spans="1:37" ht="17.399999999999999" x14ac:dyDescent="0.3">
      <c r="A86" s="51" t="s">
        <v>45</v>
      </c>
      <c r="B86" s="10"/>
      <c r="C86" s="107" t="s">
        <v>196</v>
      </c>
      <c r="D86" s="158"/>
      <c r="E86" s="126" t="s">
        <v>97</v>
      </c>
      <c r="F86" s="3"/>
      <c r="G86" s="3"/>
      <c r="H86" s="3"/>
      <c r="I86" s="3"/>
      <c r="J86" s="3"/>
      <c r="K86" s="3"/>
      <c r="L86" s="3"/>
      <c r="M86" s="3"/>
      <c r="N86" s="3"/>
      <c r="O86" s="15"/>
      <c r="P86" s="3"/>
      <c r="Q86" s="3"/>
      <c r="R86" s="131"/>
      <c r="S86" s="3"/>
      <c r="T86" s="3"/>
      <c r="U86" s="3"/>
      <c r="V86" s="130"/>
      <c r="W86" s="3"/>
      <c r="X86" s="3"/>
      <c r="Y86" s="3"/>
      <c r="Z86" s="3"/>
      <c r="AA86" s="3"/>
      <c r="AB86" s="29"/>
      <c r="AC86" s="13">
        <f t="shared" si="29"/>
        <v>0</v>
      </c>
      <c r="AD86" s="72" t="e">
        <f t="shared" si="30"/>
        <v>#DIV/0!</v>
      </c>
      <c r="AE86" s="72">
        <v>0</v>
      </c>
      <c r="AF86" s="72">
        <f t="shared" si="31"/>
        <v>0</v>
      </c>
      <c r="AG86" s="72">
        <v>0</v>
      </c>
      <c r="AH86" s="72">
        <f t="shared" si="21"/>
        <v>0</v>
      </c>
      <c r="AI86" s="73">
        <f t="shared" si="32"/>
        <v>0</v>
      </c>
      <c r="AJ86" s="76"/>
    </row>
    <row r="87" spans="1:37" ht="17.399999999999999" x14ac:dyDescent="0.3">
      <c r="A87" s="51" t="s">
        <v>46</v>
      </c>
      <c r="B87" s="10"/>
      <c r="C87" s="107" t="s">
        <v>197</v>
      </c>
      <c r="D87" s="158"/>
      <c r="E87" s="126" t="s">
        <v>301</v>
      </c>
      <c r="F87" s="3"/>
      <c r="G87" s="3"/>
      <c r="H87" s="3"/>
      <c r="I87" s="3"/>
      <c r="J87" s="3"/>
      <c r="K87" s="3"/>
      <c r="L87" s="3"/>
      <c r="M87" s="3"/>
      <c r="N87" s="3"/>
      <c r="O87" s="15"/>
      <c r="P87" s="3"/>
      <c r="Q87" s="3"/>
      <c r="R87" s="131"/>
      <c r="S87" s="3"/>
      <c r="T87" s="3"/>
      <c r="U87" s="3"/>
      <c r="V87" s="130"/>
      <c r="W87" s="3"/>
      <c r="X87" s="3"/>
      <c r="Y87" s="3"/>
      <c r="Z87" s="3"/>
      <c r="AA87" s="3"/>
      <c r="AB87" s="29"/>
      <c r="AC87" s="13">
        <f t="shared" si="29"/>
        <v>0</v>
      </c>
      <c r="AD87" s="72" t="e">
        <f t="shared" si="30"/>
        <v>#DIV/0!</v>
      </c>
      <c r="AE87" s="72">
        <v>0</v>
      </c>
      <c r="AF87" s="72">
        <f t="shared" si="31"/>
        <v>0</v>
      </c>
      <c r="AG87" s="72">
        <v>0</v>
      </c>
      <c r="AH87" s="72">
        <f t="shared" si="21"/>
        <v>0</v>
      </c>
      <c r="AI87" s="73">
        <f t="shared" si="32"/>
        <v>0</v>
      </c>
      <c r="AJ87" s="76"/>
    </row>
    <row r="88" spans="1:37" ht="17.399999999999999" x14ac:dyDescent="0.3">
      <c r="A88" s="51" t="s">
        <v>47</v>
      </c>
      <c r="B88" s="10"/>
      <c r="C88" s="107" t="s">
        <v>198</v>
      </c>
      <c r="D88" s="158"/>
      <c r="E88" s="126" t="s">
        <v>302</v>
      </c>
      <c r="F88" s="7"/>
      <c r="G88" s="7"/>
      <c r="H88" s="7"/>
      <c r="I88" s="7"/>
      <c r="J88" s="7"/>
      <c r="K88" s="7"/>
      <c r="L88" s="7"/>
      <c r="M88" s="7"/>
      <c r="N88" s="7"/>
      <c r="O88" s="15"/>
      <c r="P88" s="7"/>
      <c r="Q88" s="7"/>
      <c r="R88" s="131"/>
      <c r="S88" s="7"/>
      <c r="T88" s="7"/>
      <c r="U88" s="7"/>
      <c r="V88" s="130"/>
      <c r="W88" s="7"/>
      <c r="X88" s="7"/>
      <c r="Y88" s="7"/>
      <c r="Z88" s="7"/>
      <c r="AA88" s="7"/>
      <c r="AB88" s="30"/>
      <c r="AC88" s="13">
        <f>SUM(P88,Q88,R88,S88,T88,U88,V88,W88,X88,Y88,Z88,AA88,AB88)</f>
        <v>0</v>
      </c>
      <c r="AD88" s="72" t="e">
        <f t="shared" si="30"/>
        <v>#DIV/0!</v>
      </c>
      <c r="AE88" s="72">
        <v>0</v>
      </c>
      <c r="AF88" s="72">
        <f t="shared" si="31"/>
        <v>0</v>
      </c>
      <c r="AG88" s="72">
        <v>0</v>
      </c>
      <c r="AH88" s="72">
        <f t="shared" si="21"/>
        <v>0</v>
      </c>
      <c r="AI88" s="73">
        <f t="shared" si="32"/>
        <v>0</v>
      </c>
      <c r="AJ88" s="76"/>
    </row>
    <row r="89" spans="1:37" ht="18" thickBot="1" x14ac:dyDescent="0.35">
      <c r="A89" s="52" t="s">
        <v>48</v>
      </c>
      <c r="B89" s="54"/>
      <c r="C89" s="109" t="s">
        <v>199</v>
      </c>
      <c r="D89" s="159"/>
      <c r="E89" s="126" t="s">
        <v>303</v>
      </c>
      <c r="F89" s="5"/>
      <c r="G89" s="5"/>
      <c r="H89" s="5"/>
      <c r="I89" s="5"/>
      <c r="J89" s="5"/>
      <c r="K89" s="5"/>
      <c r="L89" s="5"/>
      <c r="M89" s="5"/>
      <c r="N89" s="5"/>
      <c r="O89" s="14"/>
      <c r="P89" s="5"/>
      <c r="Q89" s="5">
        <v>187</v>
      </c>
      <c r="R89" s="131"/>
      <c r="S89" s="5">
        <v>160</v>
      </c>
      <c r="T89" s="5">
        <v>195</v>
      </c>
      <c r="U89" s="5">
        <v>177</v>
      </c>
      <c r="V89" s="130"/>
      <c r="W89" s="5">
        <v>190</v>
      </c>
      <c r="X89" s="5">
        <v>160</v>
      </c>
      <c r="Y89" s="5"/>
      <c r="Z89" s="5">
        <v>169</v>
      </c>
      <c r="AA89" s="5"/>
      <c r="AB89" s="83"/>
      <c r="AC89" s="14">
        <f>P89+Q89+R89+S89+T89+U89+V89+W89+X89+Y89+Z89+AA89+AB89</f>
        <v>1238</v>
      </c>
      <c r="AD89" s="72">
        <f t="shared" si="30"/>
        <v>176.85714285714286</v>
      </c>
      <c r="AE89" s="72">
        <v>1965</v>
      </c>
      <c r="AF89" s="72">
        <f t="shared" si="31"/>
        <v>7</v>
      </c>
      <c r="AG89" s="72">
        <v>11</v>
      </c>
      <c r="AH89" s="72">
        <f t="shared" si="21"/>
        <v>18</v>
      </c>
      <c r="AI89" s="75">
        <f t="shared" si="32"/>
        <v>3203</v>
      </c>
      <c r="AJ89" s="76">
        <f t="shared" si="22"/>
        <v>177.94444444444446</v>
      </c>
    </row>
    <row r="90" spans="1:37" ht="16.2" thickBot="1" x14ac:dyDescent="0.35">
      <c r="C90" s="19"/>
      <c r="D90" s="20"/>
      <c r="E90" s="63" t="s">
        <v>14</v>
      </c>
      <c r="F90" s="21"/>
      <c r="G90" s="21"/>
      <c r="H90" s="21"/>
      <c r="I90" s="21"/>
      <c r="J90" s="21"/>
      <c r="K90" s="21"/>
      <c r="L90" s="21"/>
      <c r="M90" s="21"/>
      <c r="N90" s="21"/>
      <c r="O90" s="22"/>
      <c r="P90" s="64">
        <f t="shared" ref="P90:AB90" si="33">SUM(P78:P89)</f>
        <v>1047</v>
      </c>
      <c r="Q90" s="64">
        <f t="shared" si="33"/>
        <v>1019</v>
      </c>
      <c r="R90" s="64">
        <f t="shared" si="33"/>
        <v>0</v>
      </c>
      <c r="S90" s="64">
        <f t="shared" si="33"/>
        <v>959</v>
      </c>
      <c r="T90" s="64">
        <f t="shared" si="33"/>
        <v>1021</v>
      </c>
      <c r="U90" s="64">
        <f t="shared" si="33"/>
        <v>1007</v>
      </c>
      <c r="V90" s="64">
        <f t="shared" si="33"/>
        <v>0</v>
      </c>
      <c r="W90" s="64">
        <f t="shared" si="33"/>
        <v>1086</v>
      </c>
      <c r="X90" s="64">
        <f t="shared" si="33"/>
        <v>1055</v>
      </c>
      <c r="Y90" s="64">
        <f t="shared" si="33"/>
        <v>991</v>
      </c>
      <c r="Z90" s="64">
        <f t="shared" si="33"/>
        <v>1000</v>
      </c>
      <c r="AA90" s="64">
        <f t="shared" si="33"/>
        <v>987</v>
      </c>
      <c r="AB90" s="64">
        <f t="shared" si="33"/>
        <v>1034</v>
      </c>
      <c r="AC90" s="65">
        <f>SUM(P90:AB90)</f>
        <v>11206</v>
      </c>
      <c r="AE90" s="61"/>
      <c r="AI90" s="77">
        <f>SUM(AI78:AI89)</f>
        <v>22355</v>
      </c>
      <c r="AK90" s="99">
        <f>MAX(AJ78:AJ89)</f>
        <v>183.78571428571428</v>
      </c>
    </row>
    <row r="91" spans="1:37" ht="16.2" thickBot="1" x14ac:dyDescent="0.3">
      <c r="AE91" s="37"/>
      <c r="AI91" s="71"/>
    </row>
    <row r="92" spans="1:37" ht="15.75" customHeight="1" thickTop="1" x14ac:dyDescent="0.3">
      <c r="A92" s="50" t="s">
        <v>37</v>
      </c>
      <c r="B92" s="110"/>
      <c r="C92" s="108" t="s">
        <v>200</v>
      </c>
      <c r="D92" s="152" t="s">
        <v>58</v>
      </c>
      <c r="E92" s="125" t="s">
        <v>61</v>
      </c>
      <c r="F92" s="2"/>
      <c r="G92" s="2"/>
      <c r="H92" s="2"/>
      <c r="I92" s="2"/>
      <c r="J92" s="2"/>
      <c r="K92" s="2"/>
      <c r="L92" s="2"/>
      <c r="M92" s="2"/>
      <c r="N92" s="2"/>
      <c r="O92" s="12"/>
      <c r="P92" s="101">
        <v>175</v>
      </c>
      <c r="Q92" s="2">
        <v>178</v>
      </c>
      <c r="R92" s="2">
        <v>164</v>
      </c>
      <c r="S92" s="2">
        <v>179</v>
      </c>
      <c r="T92" s="131"/>
      <c r="U92" s="2">
        <v>165</v>
      </c>
      <c r="V92" s="35">
        <v>171</v>
      </c>
      <c r="W92" s="2"/>
      <c r="X92" s="2">
        <v>166</v>
      </c>
      <c r="Y92" s="2"/>
      <c r="Z92" s="2">
        <v>174</v>
      </c>
      <c r="AA92" s="130"/>
      <c r="AB92" s="28">
        <v>157</v>
      </c>
      <c r="AC92" s="12">
        <f t="shared" ref="AC92:AC104" si="34">P92+Q92+R92+S92+T92+U92+V92+W92+X92+Y92+Z92+AA92+AB92</f>
        <v>1529</v>
      </c>
      <c r="AD92" s="72">
        <f t="shared" ref="AD92:AD104" si="35">AVERAGE(P92,Q92,R92,S92,T92,U92,V92,W92,X92,Y92,Z92,AA92,AB92)</f>
        <v>169.88888888888889</v>
      </c>
      <c r="AE92" s="74">
        <v>1628</v>
      </c>
      <c r="AF92" s="72">
        <f t="shared" ref="AF92:AF104" si="36">COUNTIF(P92:AB92,"&gt;0")</f>
        <v>9</v>
      </c>
      <c r="AG92" s="72">
        <v>9</v>
      </c>
      <c r="AH92" s="72">
        <f t="shared" si="21"/>
        <v>18</v>
      </c>
      <c r="AI92" s="73">
        <f t="shared" ref="AI92:AI104" si="37">SUM(AC92,AE92)</f>
        <v>3157</v>
      </c>
      <c r="AJ92" s="76">
        <f t="shared" si="22"/>
        <v>175.38888888888889</v>
      </c>
    </row>
    <row r="93" spans="1:37" ht="17.399999999999999" x14ac:dyDescent="0.3">
      <c r="A93" s="51" t="s">
        <v>38</v>
      </c>
      <c r="B93" s="111"/>
      <c r="C93" s="107" t="s">
        <v>201</v>
      </c>
      <c r="D93" s="153"/>
      <c r="E93" s="126" t="s">
        <v>60</v>
      </c>
      <c r="F93" s="3"/>
      <c r="G93" s="3"/>
      <c r="H93" s="3"/>
      <c r="I93" s="3"/>
      <c r="J93" s="3"/>
      <c r="K93" s="3"/>
      <c r="L93" s="3"/>
      <c r="M93" s="3"/>
      <c r="N93" s="3"/>
      <c r="O93" s="13"/>
      <c r="P93" s="3"/>
      <c r="Q93" s="3"/>
      <c r="R93" s="3"/>
      <c r="S93" s="3"/>
      <c r="T93" s="131"/>
      <c r="U93" s="3"/>
      <c r="V93" s="36"/>
      <c r="W93" s="3"/>
      <c r="X93" s="3"/>
      <c r="Y93" s="3"/>
      <c r="Z93" s="3"/>
      <c r="AA93" s="130"/>
      <c r="AB93" s="29"/>
      <c r="AC93" s="13">
        <f t="shared" si="34"/>
        <v>0</v>
      </c>
      <c r="AD93" s="72" t="e">
        <f t="shared" si="35"/>
        <v>#DIV/0!</v>
      </c>
      <c r="AE93" s="72">
        <v>160</v>
      </c>
      <c r="AF93" s="72">
        <f t="shared" si="36"/>
        <v>0</v>
      </c>
      <c r="AG93" s="72">
        <v>1</v>
      </c>
      <c r="AH93" s="72">
        <f t="shared" si="21"/>
        <v>1</v>
      </c>
      <c r="AI93" s="73">
        <f t="shared" si="37"/>
        <v>160</v>
      </c>
      <c r="AJ93" s="76">
        <f t="shared" si="22"/>
        <v>160</v>
      </c>
    </row>
    <row r="94" spans="1:37" ht="17.399999999999999" x14ac:dyDescent="0.3">
      <c r="A94" s="51" t="s">
        <v>39</v>
      </c>
      <c r="B94" s="111"/>
      <c r="C94" s="107" t="s">
        <v>202</v>
      </c>
      <c r="D94" s="153"/>
      <c r="E94" s="126" t="s">
        <v>63</v>
      </c>
      <c r="F94" s="3"/>
      <c r="G94" s="3"/>
      <c r="H94" s="3"/>
      <c r="I94" s="3"/>
      <c r="J94" s="3"/>
      <c r="K94" s="3"/>
      <c r="L94" s="3"/>
      <c r="M94" s="3"/>
      <c r="N94" s="3"/>
      <c r="O94" s="13"/>
      <c r="P94" s="3">
        <v>186</v>
      </c>
      <c r="Q94" s="3">
        <v>175</v>
      </c>
      <c r="R94" s="3">
        <v>171</v>
      </c>
      <c r="S94" s="3">
        <v>169</v>
      </c>
      <c r="T94" s="131"/>
      <c r="U94" s="3">
        <v>173</v>
      </c>
      <c r="V94" s="36">
        <v>195</v>
      </c>
      <c r="W94" s="3">
        <v>191</v>
      </c>
      <c r="X94" s="3">
        <v>183</v>
      </c>
      <c r="Y94" s="3">
        <v>164</v>
      </c>
      <c r="Z94" s="3">
        <v>179</v>
      </c>
      <c r="AA94" s="130"/>
      <c r="AB94" s="29">
        <v>156</v>
      </c>
      <c r="AC94" s="13">
        <f t="shared" si="34"/>
        <v>1942</v>
      </c>
      <c r="AD94" s="72">
        <f t="shared" si="35"/>
        <v>176.54545454545453</v>
      </c>
      <c r="AE94" s="72">
        <v>2071</v>
      </c>
      <c r="AF94" s="72">
        <f t="shared" si="36"/>
        <v>11</v>
      </c>
      <c r="AG94" s="72">
        <v>11</v>
      </c>
      <c r="AH94" s="72">
        <f t="shared" si="21"/>
        <v>22</v>
      </c>
      <c r="AI94" s="73">
        <f t="shared" si="37"/>
        <v>4013</v>
      </c>
      <c r="AJ94" s="76">
        <f t="shared" si="22"/>
        <v>182.40909090909091</v>
      </c>
    </row>
    <row r="95" spans="1:37" ht="17.399999999999999" x14ac:dyDescent="0.3">
      <c r="A95" s="51" t="s">
        <v>40</v>
      </c>
      <c r="B95" s="111"/>
      <c r="C95" s="107" t="s">
        <v>203</v>
      </c>
      <c r="D95" s="153"/>
      <c r="E95" s="126" t="s">
        <v>50</v>
      </c>
      <c r="F95" s="3"/>
      <c r="G95" s="3"/>
      <c r="H95" s="3"/>
      <c r="I95" s="3"/>
      <c r="J95" s="3"/>
      <c r="K95" s="3"/>
      <c r="L95" s="3"/>
      <c r="M95" s="3"/>
      <c r="N95" s="3"/>
      <c r="O95" s="13"/>
      <c r="P95" s="3">
        <v>161</v>
      </c>
      <c r="Q95" s="3">
        <v>205</v>
      </c>
      <c r="R95" s="3">
        <v>178</v>
      </c>
      <c r="S95" s="3">
        <v>194</v>
      </c>
      <c r="T95" s="131"/>
      <c r="U95" s="3">
        <v>178</v>
      </c>
      <c r="V95" s="36">
        <v>169</v>
      </c>
      <c r="W95" s="3">
        <v>182</v>
      </c>
      <c r="X95" s="3">
        <v>191</v>
      </c>
      <c r="Y95" s="3">
        <v>172</v>
      </c>
      <c r="Z95" s="3">
        <v>170</v>
      </c>
      <c r="AA95" s="130"/>
      <c r="AB95" s="29">
        <v>155</v>
      </c>
      <c r="AC95" s="13">
        <f t="shared" si="34"/>
        <v>1955</v>
      </c>
      <c r="AD95" s="72">
        <f t="shared" si="35"/>
        <v>177.72727272727272</v>
      </c>
      <c r="AE95" s="72">
        <v>2025</v>
      </c>
      <c r="AF95" s="72">
        <f t="shared" si="36"/>
        <v>11</v>
      </c>
      <c r="AG95" s="72">
        <v>11</v>
      </c>
      <c r="AH95" s="72">
        <f t="shared" si="21"/>
        <v>22</v>
      </c>
      <c r="AI95" s="73">
        <f t="shared" si="37"/>
        <v>3980</v>
      </c>
      <c r="AJ95" s="76">
        <f t="shared" si="22"/>
        <v>180.90909090909091</v>
      </c>
    </row>
    <row r="96" spans="1:37" ht="17.399999999999999" x14ac:dyDescent="0.3">
      <c r="A96" s="51" t="s">
        <v>41</v>
      </c>
      <c r="B96" s="111"/>
      <c r="C96" s="107" t="s">
        <v>204</v>
      </c>
      <c r="D96" s="153"/>
      <c r="E96" s="126" t="s">
        <v>62</v>
      </c>
      <c r="F96" s="3"/>
      <c r="G96" s="3"/>
      <c r="H96" s="3"/>
      <c r="I96" s="3"/>
      <c r="J96" s="3"/>
      <c r="K96" s="3"/>
      <c r="L96" s="3"/>
      <c r="M96" s="3"/>
      <c r="N96" s="3"/>
      <c r="O96" s="13"/>
      <c r="P96" s="3">
        <v>163</v>
      </c>
      <c r="Q96" s="3"/>
      <c r="R96" s="3"/>
      <c r="S96" s="3"/>
      <c r="T96" s="131"/>
      <c r="U96" s="3"/>
      <c r="V96" s="36"/>
      <c r="W96" s="3">
        <v>179</v>
      </c>
      <c r="X96" s="3"/>
      <c r="Y96" s="3">
        <v>167</v>
      </c>
      <c r="Z96" s="3">
        <v>181</v>
      </c>
      <c r="AA96" s="130"/>
      <c r="AB96" s="29">
        <v>170</v>
      </c>
      <c r="AC96" s="13">
        <f t="shared" si="34"/>
        <v>860</v>
      </c>
      <c r="AD96" s="72">
        <f t="shared" si="35"/>
        <v>172</v>
      </c>
      <c r="AE96" s="72">
        <v>1057</v>
      </c>
      <c r="AF96" s="72">
        <f t="shared" si="36"/>
        <v>5</v>
      </c>
      <c r="AG96" s="72">
        <v>6</v>
      </c>
      <c r="AH96" s="72">
        <f t="shared" si="21"/>
        <v>11</v>
      </c>
      <c r="AI96" s="73">
        <f t="shared" si="37"/>
        <v>1917</v>
      </c>
      <c r="AJ96" s="76">
        <f t="shared" si="22"/>
        <v>174.27272727272728</v>
      </c>
    </row>
    <row r="97" spans="1:37" ht="17.399999999999999" x14ac:dyDescent="0.3">
      <c r="A97" s="51" t="s">
        <v>42</v>
      </c>
      <c r="B97" s="111"/>
      <c r="C97" s="107" t="s">
        <v>205</v>
      </c>
      <c r="D97" s="153"/>
      <c r="E97" s="126" t="s">
        <v>314</v>
      </c>
      <c r="F97" s="3"/>
      <c r="G97" s="3"/>
      <c r="H97" s="3"/>
      <c r="I97" s="3"/>
      <c r="J97" s="3"/>
      <c r="K97" s="3"/>
      <c r="L97" s="3"/>
      <c r="M97" s="3"/>
      <c r="N97" s="3"/>
      <c r="O97" s="15"/>
      <c r="P97" s="3">
        <v>207</v>
      </c>
      <c r="Q97" s="3">
        <v>168</v>
      </c>
      <c r="R97" s="3"/>
      <c r="S97" s="3"/>
      <c r="T97" s="131"/>
      <c r="U97" s="3"/>
      <c r="V97" s="36">
        <v>189</v>
      </c>
      <c r="W97" s="3"/>
      <c r="X97" s="3"/>
      <c r="Y97" s="3">
        <v>179</v>
      </c>
      <c r="Z97" s="3">
        <v>173</v>
      </c>
      <c r="AA97" s="130"/>
      <c r="AB97" s="29">
        <v>176</v>
      </c>
      <c r="AC97" s="13">
        <f t="shared" si="34"/>
        <v>1092</v>
      </c>
      <c r="AD97" s="72">
        <f t="shared" si="35"/>
        <v>182</v>
      </c>
      <c r="AE97" s="74">
        <v>1059</v>
      </c>
      <c r="AF97" s="72">
        <f t="shared" si="36"/>
        <v>6</v>
      </c>
      <c r="AG97" s="72">
        <v>6</v>
      </c>
      <c r="AH97" s="72">
        <f t="shared" si="21"/>
        <v>12</v>
      </c>
      <c r="AI97" s="73">
        <f t="shared" si="37"/>
        <v>2151</v>
      </c>
      <c r="AJ97" s="76">
        <f t="shared" si="22"/>
        <v>179.25</v>
      </c>
    </row>
    <row r="98" spans="1:37" ht="17.399999999999999" x14ac:dyDescent="0.3">
      <c r="A98" s="51" t="s">
        <v>43</v>
      </c>
      <c r="B98" s="111"/>
      <c r="C98" s="107" t="s">
        <v>206</v>
      </c>
      <c r="D98" s="153"/>
      <c r="E98" s="126" t="s">
        <v>315</v>
      </c>
      <c r="F98" s="3"/>
      <c r="G98" s="3"/>
      <c r="H98" s="3"/>
      <c r="I98" s="3"/>
      <c r="J98" s="3"/>
      <c r="K98" s="3"/>
      <c r="L98" s="3"/>
      <c r="M98" s="3"/>
      <c r="N98" s="3"/>
      <c r="O98" s="15"/>
      <c r="P98" s="3"/>
      <c r="Q98" s="3"/>
      <c r="R98" s="3"/>
      <c r="S98" s="3"/>
      <c r="T98" s="131"/>
      <c r="U98" s="3"/>
      <c r="V98" s="36"/>
      <c r="W98" s="3"/>
      <c r="X98" s="3"/>
      <c r="Y98" s="3"/>
      <c r="Z98" s="3"/>
      <c r="AA98" s="130"/>
      <c r="AB98" s="29"/>
      <c r="AC98" s="13">
        <f t="shared" si="34"/>
        <v>0</v>
      </c>
      <c r="AD98" s="72" t="e">
        <f t="shared" si="35"/>
        <v>#DIV/0!</v>
      </c>
      <c r="AE98" s="72">
        <v>142</v>
      </c>
      <c r="AF98" s="72">
        <f t="shared" si="36"/>
        <v>0</v>
      </c>
      <c r="AG98" s="72">
        <v>1</v>
      </c>
      <c r="AH98" s="72">
        <f t="shared" si="21"/>
        <v>1</v>
      </c>
      <c r="AI98" s="73">
        <f t="shared" si="37"/>
        <v>142</v>
      </c>
      <c r="AJ98" s="76">
        <f t="shared" si="22"/>
        <v>142</v>
      </c>
    </row>
    <row r="99" spans="1:37" ht="17.399999999999999" x14ac:dyDescent="0.3">
      <c r="A99" s="51" t="s">
        <v>44</v>
      </c>
      <c r="B99" s="111"/>
      <c r="C99" s="107" t="s">
        <v>207</v>
      </c>
      <c r="D99" s="153"/>
      <c r="E99" s="126" t="s">
        <v>316</v>
      </c>
      <c r="F99" s="7"/>
      <c r="G99" s="7"/>
      <c r="H99" s="7"/>
      <c r="I99" s="7"/>
      <c r="J99" s="7"/>
      <c r="K99" s="7"/>
      <c r="L99" s="7"/>
      <c r="M99" s="7"/>
      <c r="N99" s="7"/>
      <c r="O99" s="15"/>
      <c r="P99" s="7"/>
      <c r="Q99" s="7"/>
      <c r="R99" s="7"/>
      <c r="S99" s="7"/>
      <c r="T99" s="131"/>
      <c r="U99" s="7"/>
      <c r="V99" s="34"/>
      <c r="W99" s="7"/>
      <c r="X99" s="7"/>
      <c r="Y99" s="7"/>
      <c r="Z99" s="7"/>
      <c r="AA99" s="130"/>
      <c r="AB99" s="30"/>
      <c r="AC99" s="13">
        <f t="shared" si="34"/>
        <v>0</v>
      </c>
      <c r="AD99" s="72" t="e">
        <f t="shared" si="35"/>
        <v>#DIV/0!</v>
      </c>
      <c r="AE99" s="72">
        <v>353</v>
      </c>
      <c r="AF99" s="72">
        <f t="shared" si="36"/>
        <v>0</v>
      </c>
      <c r="AG99" s="72">
        <v>2</v>
      </c>
      <c r="AH99" s="72">
        <f t="shared" si="21"/>
        <v>2</v>
      </c>
      <c r="AI99" s="73">
        <f t="shared" si="37"/>
        <v>353</v>
      </c>
      <c r="AJ99" s="76">
        <f t="shared" si="22"/>
        <v>176.5</v>
      </c>
    </row>
    <row r="100" spans="1:37" ht="17.399999999999999" x14ac:dyDescent="0.3">
      <c r="A100" s="51" t="s">
        <v>45</v>
      </c>
      <c r="B100" s="111"/>
      <c r="C100" s="107" t="s">
        <v>208</v>
      </c>
      <c r="D100" s="153"/>
      <c r="E100" s="126" t="s">
        <v>317</v>
      </c>
      <c r="F100" s="7"/>
      <c r="G100" s="7"/>
      <c r="H100" s="7"/>
      <c r="I100" s="7"/>
      <c r="J100" s="7"/>
      <c r="K100" s="7"/>
      <c r="L100" s="7"/>
      <c r="M100" s="7"/>
      <c r="N100" s="7"/>
      <c r="O100" s="15"/>
      <c r="P100" s="7"/>
      <c r="Q100" s="7"/>
      <c r="R100" s="7">
        <v>176</v>
      </c>
      <c r="S100" s="7">
        <v>150</v>
      </c>
      <c r="T100" s="131"/>
      <c r="U100" s="7">
        <v>165</v>
      </c>
      <c r="V100" s="34"/>
      <c r="W100" s="7">
        <v>201</v>
      </c>
      <c r="X100" s="7">
        <v>188</v>
      </c>
      <c r="Y100" s="7"/>
      <c r="Z100" s="7"/>
      <c r="AA100" s="130"/>
      <c r="AB100" s="30"/>
      <c r="AC100" s="13">
        <f t="shared" si="34"/>
        <v>880</v>
      </c>
      <c r="AD100" s="72">
        <f t="shared" si="35"/>
        <v>176</v>
      </c>
      <c r="AE100" s="72">
        <v>0</v>
      </c>
      <c r="AF100" s="72">
        <f t="shared" si="36"/>
        <v>5</v>
      </c>
      <c r="AG100" s="72">
        <v>0</v>
      </c>
      <c r="AH100" s="72">
        <f t="shared" si="21"/>
        <v>5</v>
      </c>
      <c r="AI100" s="73">
        <f t="shared" si="37"/>
        <v>880</v>
      </c>
      <c r="AJ100" s="76">
        <f t="shared" si="22"/>
        <v>176</v>
      </c>
    </row>
    <row r="101" spans="1:37" ht="17.399999999999999" x14ac:dyDescent="0.3">
      <c r="A101" s="51" t="s">
        <v>46</v>
      </c>
      <c r="B101" s="111"/>
      <c r="C101" s="107" t="s">
        <v>209</v>
      </c>
      <c r="D101" s="153"/>
      <c r="E101" s="126" t="s">
        <v>318</v>
      </c>
      <c r="F101" s="7"/>
      <c r="G101" s="7"/>
      <c r="H101" s="7"/>
      <c r="I101" s="7"/>
      <c r="J101" s="7"/>
      <c r="K101" s="7"/>
      <c r="L101" s="7"/>
      <c r="M101" s="7"/>
      <c r="N101" s="7"/>
      <c r="O101" s="15"/>
      <c r="P101" s="7"/>
      <c r="Q101" s="7">
        <v>190</v>
      </c>
      <c r="R101" s="7">
        <v>169</v>
      </c>
      <c r="S101" s="7">
        <v>157</v>
      </c>
      <c r="T101" s="131"/>
      <c r="U101" s="7">
        <v>161</v>
      </c>
      <c r="V101" s="34">
        <v>180</v>
      </c>
      <c r="W101" s="7">
        <v>183</v>
      </c>
      <c r="X101" s="7">
        <v>171</v>
      </c>
      <c r="Y101" s="7">
        <v>181</v>
      </c>
      <c r="Z101" s="7"/>
      <c r="AA101" s="130"/>
      <c r="AB101" s="30"/>
      <c r="AC101" s="13">
        <f t="shared" si="34"/>
        <v>1392</v>
      </c>
      <c r="AD101" s="72">
        <f t="shared" si="35"/>
        <v>174</v>
      </c>
      <c r="AE101" s="72">
        <v>1297</v>
      </c>
      <c r="AF101" s="72">
        <f t="shared" si="36"/>
        <v>8</v>
      </c>
      <c r="AG101" s="72">
        <v>8</v>
      </c>
      <c r="AH101" s="72">
        <f t="shared" si="21"/>
        <v>16</v>
      </c>
      <c r="AI101" s="73">
        <f t="shared" si="37"/>
        <v>2689</v>
      </c>
      <c r="AJ101" s="76">
        <f t="shared" si="22"/>
        <v>168.0625</v>
      </c>
    </row>
    <row r="102" spans="1:37" ht="17.399999999999999" x14ac:dyDescent="0.3">
      <c r="A102" s="51" t="s">
        <v>47</v>
      </c>
      <c r="B102" s="111"/>
      <c r="C102" s="107" t="s">
        <v>210</v>
      </c>
      <c r="D102" s="153"/>
      <c r="E102" s="126" t="s">
        <v>64</v>
      </c>
      <c r="F102" s="7"/>
      <c r="G102" s="7"/>
      <c r="H102" s="7"/>
      <c r="I102" s="7"/>
      <c r="J102" s="7"/>
      <c r="K102" s="7"/>
      <c r="L102" s="7"/>
      <c r="M102" s="7"/>
      <c r="N102" s="7"/>
      <c r="O102" s="15"/>
      <c r="P102" s="7"/>
      <c r="Q102" s="7"/>
      <c r="R102" s="7"/>
      <c r="S102" s="7"/>
      <c r="T102" s="131"/>
      <c r="U102" s="7"/>
      <c r="V102" s="34"/>
      <c r="W102" s="7"/>
      <c r="X102" s="7"/>
      <c r="Y102" s="7"/>
      <c r="Z102" s="7"/>
      <c r="AA102" s="130"/>
      <c r="AB102" s="30"/>
      <c r="AC102" s="13">
        <f t="shared" si="34"/>
        <v>0</v>
      </c>
      <c r="AD102" s="72" t="e">
        <f t="shared" si="35"/>
        <v>#DIV/0!</v>
      </c>
      <c r="AE102" s="72">
        <v>0</v>
      </c>
      <c r="AF102" s="72">
        <f t="shared" si="36"/>
        <v>0</v>
      </c>
      <c r="AG102" s="72">
        <v>0</v>
      </c>
      <c r="AH102" s="72">
        <f t="shared" si="21"/>
        <v>0</v>
      </c>
      <c r="AI102" s="73">
        <f t="shared" si="37"/>
        <v>0</v>
      </c>
      <c r="AJ102" s="76"/>
    </row>
    <row r="103" spans="1:37" ht="18" thickBot="1" x14ac:dyDescent="0.35">
      <c r="A103" s="52" t="s">
        <v>48</v>
      </c>
      <c r="B103" s="111"/>
      <c r="C103" s="109" t="s">
        <v>211</v>
      </c>
      <c r="D103" s="153"/>
      <c r="E103" s="126" t="s">
        <v>59</v>
      </c>
      <c r="F103" s="7"/>
      <c r="G103" s="7"/>
      <c r="H103" s="7"/>
      <c r="I103" s="7"/>
      <c r="J103" s="7"/>
      <c r="K103" s="7"/>
      <c r="L103" s="7"/>
      <c r="M103" s="7"/>
      <c r="N103" s="7"/>
      <c r="O103" s="15"/>
      <c r="P103" s="7">
        <v>209</v>
      </c>
      <c r="Q103" s="7">
        <v>169</v>
      </c>
      <c r="R103" s="7">
        <v>159</v>
      </c>
      <c r="S103" s="7">
        <v>184</v>
      </c>
      <c r="T103" s="131"/>
      <c r="U103" s="7">
        <v>174</v>
      </c>
      <c r="V103" s="34">
        <v>177</v>
      </c>
      <c r="W103" s="7">
        <v>203</v>
      </c>
      <c r="X103" s="7">
        <v>180</v>
      </c>
      <c r="Y103" s="7">
        <v>164</v>
      </c>
      <c r="Z103" s="7">
        <v>157</v>
      </c>
      <c r="AA103" s="130"/>
      <c r="AB103" s="30">
        <v>188</v>
      </c>
      <c r="AC103" s="13">
        <f t="shared" si="34"/>
        <v>1964</v>
      </c>
      <c r="AD103" s="72">
        <f t="shared" si="35"/>
        <v>178.54545454545453</v>
      </c>
      <c r="AE103" s="72">
        <v>1957</v>
      </c>
      <c r="AF103" s="72">
        <f t="shared" si="36"/>
        <v>11</v>
      </c>
      <c r="AG103" s="72">
        <v>11</v>
      </c>
      <c r="AH103" s="72">
        <f t="shared" si="21"/>
        <v>22</v>
      </c>
      <c r="AI103" s="73">
        <f t="shared" si="37"/>
        <v>3921</v>
      </c>
      <c r="AJ103" s="76">
        <f t="shared" si="22"/>
        <v>178.22727272727272</v>
      </c>
    </row>
    <row r="104" spans="1:37" ht="18" thickBot="1" x14ac:dyDescent="0.35">
      <c r="A104" s="52"/>
      <c r="B104" s="54"/>
      <c r="C104" s="109"/>
      <c r="D104" s="154"/>
      <c r="E104" s="6" t="s">
        <v>36</v>
      </c>
      <c r="F104" s="7"/>
      <c r="G104" s="7"/>
      <c r="H104" s="7"/>
      <c r="I104" s="7"/>
      <c r="J104" s="7"/>
      <c r="K104" s="7"/>
      <c r="L104" s="7"/>
      <c r="M104" s="7"/>
      <c r="N104" s="7"/>
      <c r="O104" s="15"/>
      <c r="P104" s="7"/>
      <c r="Q104" s="7"/>
      <c r="R104" s="7"/>
      <c r="S104" s="7"/>
      <c r="T104" s="131"/>
      <c r="U104" s="7"/>
      <c r="V104" s="34"/>
      <c r="W104" s="7"/>
      <c r="X104" s="7"/>
      <c r="Y104" s="7"/>
      <c r="Z104" s="7"/>
      <c r="AA104" s="7"/>
      <c r="AB104" s="30"/>
      <c r="AC104" s="13">
        <f t="shared" si="34"/>
        <v>0</v>
      </c>
      <c r="AD104" s="72" t="e">
        <f t="shared" si="35"/>
        <v>#DIV/0!</v>
      </c>
      <c r="AE104" s="72"/>
      <c r="AF104" s="72">
        <f t="shared" si="36"/>
        <v>0</v>
      </c>
      <c r="AG104" s="72"/>
      <c r="AH104" s="72">
        <f t="shared" si="21"/>
        <v>0</v>
      </c>
      <c r="AI104" s="75">
        <f t="shared" si="37"/>
        <v>0</v>
      </c>
      <c r="AJ104" s="76"/>
    </row>
    <row r="105" spans="1:37" ht="16.2" thickBot="1" x14ac:dyDescent="0.35">
      <c r="C105" s="19"/>
      <c r="D105" s="20"/>
      <c r="E105" s="63" t="s">
        <v>14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2"/>
      <c r="P105" s="64">
        <f t="shared" ref="P105:AB105" si="38">SUM(P92:P104)</f>
        <v>1101</v>
      </c>
      <c r="Q105" s="64">
        <f t="shared" si="38"/>
        <v>1085</v>
      </c>
      <c r="R105" s="64">
        <f t="shared" si="38"/>
        <v>1017</v>
      </c>
      <c r="S105" s="64">
        <f t="shared" si="38"/>
        <v>1033</v>
      </c>
      <c r="T105" s="64">
        <f t="shared" si="38"/>
        <v>0</v>
      </c>
      <c r="U105" s="64">
        <f t="shared" si="38"/>
        <v>1016</v>
      </c>
      <c r="V105" s="64">
        <f t="shared" si="38"/>
        <v>1081</v>
      </c>
      <c r="W105" s="64">
        <f t="shared" si="38"/>
        <v>1139</v>
      </c>
      <c r="X105" s="64">
        <f t="shared" si="38"/>
        <v>1079</v>
      </c>
      <c r="Y105" s="64">
        <f t="shared" si="38"/>
        <v>1027</v>
      </c>
      <c r="Z105" s="64">
        <f t="shared" si="38"/>
        <v>1034</v>
      </c>
      <c r="AA105" s="64">
        <f t="shared" si="38"/>
        <v>0</v>
      </c>
      <c r="AB105" s="64">
        <f t="shared" si="38"/>
        <v>1002</v>
      </c>
      <c r="AC105" s="65">
        <f>SUM(P105:AB105)</f>
        <v>11614</v>
      </c>
      <c r="AE105" s="61"/>
      <c r="AI105" s="77">
        <f>SUM(AI92:AI104)</f>
        <v>23363</v>
      </c>
      <c r="AK105" s="99">
        <f>MAX(AJ92:AJ104)</f>
        <v>182.40909090909091</v>
      </c>
    </row>
    <row r="106" spans="1:37" ht="16.2" thickBot="1" x14ac:dyDescent="0.35">
      <c r="C106" s="114"/>
      <c r="D106" s="39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1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3"/>
      <c r="AI106" s="71"/>
    </row>
    <row r="107" spans="1:37" ht="18" thickTop="1" x14ac:dyDescent="0.3">
      <c r="A107" s="55" t="s">
        <v>37</v>
      </c>
      <c r="B107" s="110"/>
      <c r="C107" s="108" t="s">
        <v>212</v>
      </c>
      <c r="D107" s="147" t="s">
        <v>106</v>
      </c>
      <c r="E107" s="125" t="s">
        <v>107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24"/>
      <c r="P107" s="32">
        <v>146</v>
      </c>
      <c r="Q107" s="32"/>
      <c r="R107" s="32">
        <v>147</v>
      </c>
      <c r="S107" s="32">
        <v>158</v>
      </c>
      <c r="T107" s="32">
        <v>164</v>
      </c>
      <c r="U107" s="131"/>
      <c r="V107" s="32">
        <v>173</v>
      </c>
      <c r="W107" s="32">
        <v>178</v>
      </c>
      <c r="X107" s="32">
        <v>141</v>
      </c>
      <c r="Y107" s="32">
        <v>155</v>
      </c>
      <c r="Z107" s="32">
        <v>132</v>
      </c>
      <c r="AA107" s="32">
        <v>156</v>
      </c>
      <c r="AB107" s="130"/>
      <c r="AC107" s="24">
        <f t="shared" ref="AC107:AC117" si="39">P107+Q107+R107+S107+T107+U107+V107+W107+X107+Y107+Z107+AA107+AB107</f>
        <v>1550</v>
      </c>
      <c r="AD107" s="72">
        <f t="shared" ref="AD107:AD117" si="40">AVERAGE(P107,Q107,R107,S107,T107,U107,V107,W107,X107,Y107,Z107,AA107,AB107)</f>
        <v>155</v>
      </c>
      <c r="AE107" s="72">
        <v>1652</v>
      </c>
      <c r="AF107" s="72">
        <f t="shared" ref="AF107:AF117" si="41">COUNTIF(P107:AB107,"&gt;0")</f>
        <v>10</v>
      </c>
      <c r="AG107" s="72">
        <v>11</v>
      </c>
      <c r="AH107" s="72">
        <f t="shared" si="21"/>
        <v>21</v>
      </c>
      <c r="AI107" s="73">
        <f t="shared" ref="AI107:AI117" si="42">SUM(AC107,AE107)</f>
        <v>3202</v>
      </c>
      <c r="AJ107" s="76">
        <f t="shared" si="22"/>
        <v>152.47619047619048</v>
      </c>
    </row>
    <row r="108" spans="1:37" ht="17.399999999999999" x14ac:dyDescent="0.3">
      <c r="A108" s="56" t="s">
        <v>38</v>
      </c>
      <c r="B108" s="111"/>
      <c r="C108" s="107" t="s">
        <v>213</v>
      </c>
      <c r="D108" s="147"/>
      <c r="E108" s="126" t="s">
        <v>109</v>
      </c>
      <c r="F108" s="3"/>
      <c r="G108" s="3"/>
      <c r="H108" s="3"/>
      <c r="I108" s="3"/>
      <c r="J108" s="3"/>
      <c r="K108" s="3"/>
      <c r="L108" s="3"/>
      <c r="M108" s="3"/>
      <c r="N108" s="3"/>
      <c r="O108" s="13"/>
      <c r="P108" s="3">
        <v>131</v>
      </c>
      <c r="Q108" s="3">
        <v>166</v>
      </c>
      <c r="R108" s="3">
        <v>128</v>
      </c>
      <c r="S108" s="3">
        <v>120</v>
      </c>
      <c r="T108" s="3">
        <v>139</v>
      </c>
      <c r="U108" s="131"/>
      <c r="V108" s="3">
        <v>161</v>
      </c>
      <c r="W108" s="3">
        <v>178</v>
      </c>
      <c r="X108" s="3">
        <v>138</v>
      </c>
      <c r="Y108" s="3">
        <v>148</v>
      </c>
      <c r="Z108" s="3">
        <v>140</v>
      </c>
      <c r="AA108" s="3">
        <v>141</v>
      </c>
      <c r="AB108" s="130"/>
      <c r="AC108" s="13">
        <f t="shared" si="39"/>
        <v>1590</v>
      </c>
      <c r="AD108" s="72">
        <f t="shared" si="40"/>
        <v>144.54545454545453</v>
      </c>
      <c r="AE108" s="72">
        <v>1541</v>
      </c>
      <c r="AF108" s="72">
        <f t="shared" si="41"/>
        <v>11</v>
      </c>
      <c r="AG108" s="72">
        <v>11</v>
      </c>
      <c r="AH108" s="72">
        <f t="shared" si="21"/>
        <v>22</v>
      </c>
      <c r="AI108" s="73">
        <f t="shared" si="42"/>
        <v>3131</v>
      </c>
      <c r="AJ108" s="102">
        <f t="shared" si="22"/>
        <v>142.31818181818181</v>
      </c>
    </row>
    <row r="109" spans="1:37" ht="17.399999999999999" x14ac:dyDescent="0.3">
      <c r="A109" s="56" t="s">
        <v>39</v>
      </c>
      <c r="B109" s="111"/>
      <c r="C109" s="107" t="s">
        <v>214</v>
      </c>
      <c r="D109" s="147"/>
      <c r="E109" s="126" t="s">
        <v>108</v>
      </c>
      <c r="F109" s="3"/>
      <c r="G109" s="3"/>
      <c r="H109" s="3"/>
      <c r="I109" s="3"/>
      <c r="J109" s="3"/>
      <c r="K109" s="3"/>
      <c r="L109" s="3"/>
      <c r="M109" s="3"/>
      <c r="N109" s="3"/>
      <c r="O109" s="13"/>
      <c r="P109" s="3">
        <v>165</v>
      </c>
      <c r="Q109" s="3">
        <v>173</v>
      </c>
      <c r="R109" s="3"/>
      <c r="S109" s="3">
        <v>164</v>
      </c>
      <c r="T109" s="3">
        <v>168</v>
      </c>
      <c r="U109" s="131"/>
      <c r="V109" s="3">
        <v>161</v>
      </c>
      <c r="W109" s="3">
        <v>160</v>
      </c>
      <c r="X109" s="3">
        <v>190</v>
      </c>
      <c r="Y109" s="3">
        <v>164</v>
      </c>
      <c r="Z109" s="3">
        <v>176</v>
      </c>
      <c r="AA109" s="3">
        <v>160</v>
      </c>
      <c r="AB109" s="130"/>
      <c r="AC109" s="13">
        <f t="shared" si="39"/>
        <v>1681</v>
      </c>
      <c r="AD109" s="72">
        <f t="shared" si="40"/>
        <v>168.1</v>
      </c>
      <c r="AE109" s="72">
        <v>1881</v>
      </c>
      <c r="AF109" s="72">
        <f t="shared" si="41"/>
        <v>10</v>
      </c>
      <c r="AG109" s="72">
        <v>11</v>
      </c>
      <c r="AH109" s="72">
        <f t="shared" si="21"/>
        <v>21</v>
      </c>
      <c r="AI109" s="73">
        <f t="shared" si="42"/>
        <v>3562</v>
      </c>
      <c r="AJ109" s="76">
        <f t="shared" si="22"/>
        <v>169.61904761904762</v>
      </c>
    </row>
    <row r="110" spans="1:37" ht="17.399999999999999" x14ac:dyDescent="0.3">
      <c r="A110" s="56" t="s">
        <v>40</v>
      </c>
      <c r="B110" s="111"/>
      <c r="C110" s="107" t="s">
        <v>215</v>
      </c>
      <c r="D110" s="147"/>
      <c r="E110" s="126" t="s">
        <v>113</v>
      </c>
      <c r="F110" s="3"/>
      <c r="G110" s="3"/>
      <c r="H110" s="3"/>
      <c r="I110" s="3"/>
      <c r="J110" s="3"/>
      <c r="K110" s="3"/>
      <c r="L110" s="3"/>
      <c r="M110" s="3"/>
      <c r="N110" s="3"/>
      <c r="O110" s="15"/>
      <c r="P110" s="3">
        <v>177</v>
      </c>
      <c r="Q110" s="3">
        <v>166</v>
      </c>
      <c r="R110" s="3">
        <v>170</v>
      </c>
      <c r="S110" s="3">
        <v>174</v>
      </c>
      <c r="T110" s="3">
        <v>171</v>
      </c>
      <c r="U110" s="131"/>
      <c r="V110" s="3">
        <v>148</v>
      </c>
      <c r="W110" s="3">
        <v>182</v>
      </c>
      <c r="X110" s="3">
        <v>165</v>
      </c>
      <c r="Y110" s="3">
        <v>159</v>
      </c>
      <c r="Z110" s="3">
        <v>171</v>
      </c>
      <c r="AA110" s="3">
        <v>186</v>
      </c>
      <c r="AB110" s="130"/>
      <c r="AC110" s="13">
        <f t="shared" si="39"/>
        <v>1869</v>
      </c>
      <c r="AD110" s="72">
        <f t="shared" si="40"/>
        <v>169.90909090909091</v>
      </c>
      <c r="AE110" s="74">
        <v>1834</v>
      </c>
      <c r="AF110" s="72">
        <f t="shared" si="41"/>
        <v>11</v>
      </c>
      <c r="AG110" s="72">
        <v>11</v>
      </c>
      <c r="AH110" s="72">
        <f t="shared" si="21"/>
        <v>22</v>
      </c>
      <c r="AI110" s="73">
        <f t="shared" si="42"/>
        <v>3703</v>
      </c>
      <c r="AJ110" s="76">
        <f t="shared" si="22"/>
        <v>168.31818181818181</v>
      </c>
    </row>
    <row r="111" spans="1:37" ht="17.399999999999999" x14ac:dyDescent="0.3">
      <c r="A111" s="56" t="s">
        <v>41</v>
      </c>
      <c r="B111" s="111"/>
      <c r="C111" s="107" t="s">
        <v>216</v>
      </c>
      <c r="D111" s="147"/>
      <c r="E111" s="126" t="s">
        <v>112</v>
      </c>
      <c r="F111" s="3"/>
      <c r="G111" s="3"/>
      <c r="H111" s="3"/>
      <c r="I111" s="3"/>
      <c r="J111" s="3"/>
      <c r="K111" s="3"/>
      <c r="L111" s="3"/>
      <c r="M111" s="3"/>
      <c r="N111" s="3"/>
      <c r="O111" s="15"/>
      <c r="P111" s="3">
        <v>158</v>
      </c>
      <c r="Q111" s="3">
        <v>150</v>
      </c>
      <c r="R111" s="3">
        <v>145</v>
      </c>
      <c r="S111" s="3">
        <v>145</v>
      </c>
      <c r="T111" s="3">
        <v>150</v>
      </c>
      <c r="U111" s="131"/>
      <c r="V111" s="3">
        <v>141</v>
      </c>
      <c r="W111" s="3"/>
      <c r="X111" s="3">
        <v>166</v>
      </c>
      <c r="Y111" s="3">
        <v>155</v>
      </c>
      <c r="Z111" s="3">
        <v>129</v>
      </c>
      <c r="AA111" s="3">
        <v>137</v>
      </c>
      <c r="AB111" s="130"/>
      <c r="AC111" s="13">
        <f t="shared" si="39"/>
        <v>1476</v>
      </c>
      <c r="AD111" s="72">
        <f t="shared" si="40"/>
        <v>147.6</v>
      </c>
      <c r="AE111" s="72">
        <v>1501</v>
      </c>
      <c r="AF111" s="72">
        <f t="shared" si="41"/>
        <v>10</v>
      </c>
      <c r="AG111" s="72">
        <v>10</v>
      </c>
      <c r="AH111" s="72">
        <f t="shared" si="21"/>
        <v>20</v>
      </c>
      <c r="AI111" s="73">
        <f t="shared" si="42"/>
        <v>2977</v>
      </c>
      <c r="AJ111" s="76">
        <f t="shared" si="22"/>
        <v>148.85</v>
      </c>
    </row>
    <row r="112" spans="1:37" ht="17.399999999999999" x14ac:dyDescent="0.3">
      <c r="A112" s="56" t="s">
        <v>42</v>
      </c>
      <c r="B112" s="111"/>
      <c r="C112" s="107" t="s">
        <v>217</v>
      </c>
      <c r="D112" s="147"/>
      <c r="E112" s="126" t="s">
        <v>110</v>
      </c>
      <c r="F112" s="3"/>
      <c r="G112" s="3"/>
      <c r="H112" s="3"/>
      <c r="I112" s="3"/>
      <c r="J112" s="3"/>
      <c r="K112" s="3"/>
      <c r="L112" s="3"/>
      <c r="M112" s="3"/>
      <c r="N112" s="3"/>
      <c r="O112" s="13"/>
      <c r="P112" s="3">
        <v>140</v>
      </c>
      <c r="Q112" s="3">
        <v>137</v>
      </c>
      <c r="R112" s="3">
        <v>176</v>
      </c>
      <c r="S112" s="3">
        <v>150</v>
      </c>
      <c r="T112" s="3">
        <v>136</v>
      </c>
      <c r="U112" s="131"/>
      <c r="V112" s="3">
        <v>141</v>
      </c>
      <c r="W112" s="3">
        <v>154</v>
      </c>
      <c r="X112" s="3">
        <v>145</v>
      </c>
      <c r="Y112" s="3">
        <v>154</v>
      </c>
      <c r="Z112" s="3">
        <v>167</v>
      </c>
      <c r="AA112" s="3">
        <v>162</v>
      </c>
      <c r="AB112" s="130"/>
      <c r="AC112" s="13">
        <f t="shared" si="39"/>
        <v>1662</v>
      </c>
      <c r="AD112" s="72">
        <f t="shared" si="40"/>
        <v>151.09090909090909</v>
      </c>
      <c r="AE112" s="72">
        <v>1597</v>
      </c>
      <c r="AF112" s="72">
        <f t="shared" si="41"/>
        <v>11</v>
      </c>
      <c r="AG112" s="72">
        <v>11</v>
      </c>
      <c r="AH112" s="72">
        <f t="shared" si="21"/>
        <v>22</v>
      </c>
      <c r="AI112" s="73">
        <f t="shared" si="42"/>
        <v>3259</v>
      </c>
      <c r="AJ112" s="76">
        <f t="shared" si="22"/>
        <v>148.13636363636363</v>
      </c>
    </row>
    <row r="113" spans="1:37" ht="17.399999999999999" x14ac:dyDescent="0.3">
      <c r="A113" s="56" t="s">
        <v>43</v>
      </c>
      <c r="B113" s="111"/>
      <c r="C113" s="107" t="s">
        <v>218</v>
      </c>
      <c r="D113" s="147"/>
      <c r="E113" s="126" t="s">
        <v>111</v>
      </c>
      <c r="F113" s="32"/>
      <c r="G113" s="32"/>
      <c r="H113" s="32"/>
      <c r="I113" s="32"/>
      <c r="J113" s="32"/>
      <c r="K113" s="32"/>
      <c r="L113" s="32"/>
      <c r="M113" s="32"/>
      <c r="N113" s="32"/>
      <c r="O113" s="24"/>
      <c r="P113" s="32"/>
      <c r="Q113" s="32"/>
      <c r="R113" s="32"/>
      <c r="S113" s="32"/>
      <c r="T113" s="32"/>
      <c r="U113" s="131"/>
      <c r="V113" s="32"/>
      <c r="W113" s="32"/>
      <c r="X113" s="32"/>
      <c r="Y113" s="32"/>
      <c r="Z113" s="32"/>
      <c r="AA113" s="32"/>
      <c r="AB113" s="130"/>
      <c r="AC113" s="13">
        <f t="shared" si="39"/>
        <v>0</v>
      </c>
      <c r="AD113" s="72" t="e">
        <f t="shared" si="40"/>
        <v>#DIV/0!</v>
      </c>
      <c r="AE113" s="72">
        <v>0</v>
      </c>
      <c r="AF113" s="72">
        <f t="shared" si="41"/>
        <v>0</v>
      </c>
      <c r="AG113" s="72">
        <v>0</v>
      </c>
      <c r="AH113" s="72">
        <f t="shared" si="21"/>
        <v>0</v>
      </c>
      <c r="AI113" s="73">
        <f t="shared" si="42"/>
        <v>0</v>
      </c>
      <c r="AJ113" s="102"/>
    </row>
    <row r="114" spans="1:37" ht="17.399999999999999" x14ac:dyDescent="0.3">
      <c r="A114" s="56" t="s">
        <v>44</v>
      </c>
      <c r="B114" s="111"/>
      <c r="C114" s="107" t="s">
        <v>219</v>
      </c>
      <c r="D114" s="147"/>
      <c r="E114" s="126" t="s">
        <v>294</v>
      </c>
      <c r="F114" s="32"/>
      <c r="G114" s="32"/>
      <c r="H114" s="32"/>
      <c r="I114" s="32"/>
      <c r="J114" s="32"/>
      <c r="K114" s="32"/>
      <c r="L114" s="32"/>
      <c r="M114" s="32"/>
      <c r="N114" s="32"/>
      <c r="O114" s="24"/>
      <c r="P114" s="32"/>
      <c r="Q114" s="32"/>
      <c r="R114" s="32"/>
      <c r="S114" s="32"/>
      <c r="T114" s="32"/>
      <c r="U114" s="131"/>
      <c r="V114" s="32"/>
      <c r="W114" s="32"/>
      <c r="X114" s="32"/>
      <c r="Y114" s="32"/>
      <c r="Z114" s="32"/>
      <c r="AA114" s="32"/>
      <c r="AB114" s="130"/>
      <c r="AC114" s="24">
        <f t="shared" si="39"/>
        <v>0</v>
      </c>
      <c r="AD114" s="72" t="e">
        <f t="shared" si="40"/>
        <v>#DIV/0!</v>
      </c>
      <c r="AE114" s="72">
        <v>0</v>
      </c>
      <c r="AF114" s="72">
        <f t="shared" si="41"/>
        <v>0</v>
      </c>
      <c r="AG114" s="72">
        <v>0</v>
      </c>
      <c r="AH114" s="72">
        <f t="shared" si="21"/>
        <v>0</v>
      </c>
      <c r="AI114" s="73">
        <f t="shared" si="42"/>
        <v>0</v>
      </c>
      <c r="AJ114" s="76"/>
    </row>
    <row r="115" spans="1:37" ht="17.399999999999999" x14ac:dyDescent="0.3">
      <c r="A115" s="56" t="s">
        <v>45</v>
      </c>
      <c r="B115" s="111"/>
      <c r="C115" s="107" t="s">
        <v>220</v>
      </c>
      <c r="D115" s="147"/>
      <c r="E115" s="126" t="s">
        <v>295</v>
      </c>
      <c r="F115" s="3"/>
      <c r="G115" s="3"/>
      <c r="H115" s="3"/>
      <c r="I115" s="3"/>
      <c r="J115" s="3"/>
      <c r="K115" s="3"/>
      <c r="L115" s="3"/>
      <c r="M115" s="3"/>
      <c r="N115" s="3"/>
      <c r="O115" s="13"/>
      <c r="P115" s="3"/>
      <c r="Q115" s="3">
        <v>129</v>
      </c>
      <c r="R115" s="3">
        <v>120</v>
      </c>
      <c r="S115" s="3"/>
      <c r="T115" s="3"/>
      <c r="U115" s="131"/>
      <c r="V115" s="3"/>
      <c r="W115" s="3">
        <v>130</v>
      </c>
      <c r="X115" s="3"/>
      <c r="Y115" s="3"/>
      <c r="Z115" s="3"/>
      <c r="AA115" s="3"/>
      <c r="AB115" s="130"/>
      <c r="AC115" s="13">
        <f t="shared" si="39"/>
        <v>379</v>
      </c>
      <c r="AD115" s="72">
        <f t="shared" si="40"/>
        <v>126.33333333333333</v>
      </c>
      <c r="AE115" s="72">
        <v>133</v>
      </c>
      <c r="AF115" s="72">
        <f t="shared" si="41"/>
        <v>3</v>
      </c>
      <c r="AG115" s="72">
        <v>1</v>
      </c>
      <c r="AH115" s="72">
        <f t="shared" si="21"/>
        <v>4</v>
      </c>
      <c r="AI115" s="73">
        <f t="shared" si="42"/>
        <v>512</v>
      </c>
      <c r="AJ115" s="76">
        <f t="shared" si="22"/>
        <v>128</v>
      </c>
    </row>
    <row r="116" spans="1:37" ht="18" thickBot="1" x14ac:dyDescent="0.35">
      <c r="A116" s="56" t="s">
        <v>46</v>
      </c>
      <c r="B116" s="111"/>
      <c r="C116" s="109" t="s">
        <v>221</v>
      </c>
      <c r="D116" s="147"/>
      <c r="E116" s="126" t="s">
        <v>114</v>
      </c>
      <c r="F116" s="7"/>
      <c r="G116" s="7"/>
      <c r="H116" s="7"/>
      <c r="I116" s="7"/>
      <c r="J116" s="7"/>
      <c r="K116" s="7"/>
      <c r="L116" s="7"/>
      <c r="M116" s="7"/>
      <c r="N116" s="7"/>
      <c r="O116" s="15"/>
      <c r="P116" s="7"/>
      <c r="Q116" s="7"/>
      <c r="R116" s="7"/>
      <c r="S116" s="7"/>
      <c r="T116" s="7"/>
      <c r="U116" s="131"/>
      <c r="V116" s="7"/>
      <c r="W116" s="7"/>
      <c r="X116" s="7"/>
      <c r="Y116" s="7"/>
      <c r="Z116" s="7"/>
      <c r="AA116" s="7"/>
      <c r="AB116" s="130"/>
      <c r="AC116" s="13">
        <f t="shared" si="39"/>
        <v>0</v>
      </c>
      <c r="AD116" s="72" t="e">
        <f t="shared" si="40"/>
        <v>#DIV/0!</v>
      </c>
      <c r="AE116" s="72">
        <v>0</v>
      </c>
      <c r="AF116" s="72">
        <f t="shared" si="41"/>
        <v>0</v>
      </c>
      <c r="AG116" s="72">
        <v>0</v>
      </c>
      <c r="AH116" s="72">
        <f t="shared" si="21"/>
        <v>0</v>
      </c>
      <c r="AI116" s="73">
        <f t="shared" si="42"/>
        <v>0</v>
      </c>
      <c r="AJ116" s="76"/>
    </row>
    <row r="117" spans="1:37" ht="18" thickBot="1" x14ac:dyDescent="0.35">
      <c r="A117" s="57"/>
      <c r="B117" s="54"/>
      <c r="C117" s="38"/>
      <c r="D117" s="148"/>
      <c r="E117" s="4" t="s">
        <v>36</v>
      </c>
      <c r="F117" s="5"/>
      <c r="G117" s="5"/>
      <c r="H117" s="5"/>
      <c r="I117" s="5"/>
      <c r="J117" s="5"/>
      <c r="K117" s="5"/>
      <c r="L117" s="5"/>
      <c r="M117" s="5"/>
      <c r="N117" s="5"/>
      <c r="O117" s="14"/>
      <c r="P117" s="5"/>
      <c r="Q117" s="5"/>
      <c r="R117" s="5"/>
      <c r="S117" s="5"/>
      <c r="T117" s="5"/>
      <c r="U117" s="131"/>
      <c r="V117" s="5"/>
      <c r="W117" s="5"/>
      <c r="X117" s="5"/>
      <c r="Y117" s="5"/>
      <c r="Z117" s="5"/>
      <c r="AA117" s="5"/>
      <c r="AB117" s="130"/>
      <c r="AC117" s="13">
        <f t="shared" si="39"/>
        <v>0</v>
      </c>
      <c r="AD117" s="72" t="e">
        <f t="shared" si="40"/>
        <v>#DIV/0!</v>
      </c>
      <c r="AE117" s="72"/>
      <c r="AF117" s="72">
        <f t="shared" si="41"/>
        <v>0</v>
      </c>
      <c r="AG117" s="72"/>
      <c r="AH117" s="72">
        <f t="shared" si="21"/>
        <v>0</v>
      </c>
      <c r="AI117" s="75">
        <f t="shared" si="42"/>
        <v>0</v>
      </c>
      <c r="AJ117" s="76"/>
    </row>
    <row r="118" spans="1:37" ht="16.2" thickBot="1" x14ac:dyDescent="0.35">
      <c r="C118" s="19"/>
      <c r="D118" s="20"/>
      <c r="E118" s="63" t="s">
        <v>14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2"/>
      <c r="P118" s="64">
        <f t="shared" ref="P118:AB118" si="43">SUM(P107:P117)</f>
        <v>917</v>
      </c>
      <c r="Q118" s="64">
        <f t="shared" si="43"/>
        <v>921</v>
      </c>
      <c r="R118" s="64">
        <f t="shared" si="43"/>
        <v>886</v>
      </c>
      <c r="S118" s="64">
        <f t="shared" si="43"/>
        <v>911</v>
      </c>
      <c r="T118" s="64">
        <f t="shared" si="43"/>
        <v>928</v>
      </c>
      <c r="U118" s="64">
        <f t="shared" si="43"/>
        <v>0</v>
      </c>
      <c r="V118" s="64">
        <f t="shared" si="43"/>
        <v>925</v>
      </c>
      <c r="W118" s="64">
        <f t="shared" si="43"/>
        <v>982</v>
      </c>
      <c r="X118" s="64">
        <f t="shared" si="43"/>
        <v>945</v>
      </c>
      <c r="Y118" s="64">
        <f t="shared" si="43"/>
        <v>935</v>
      </c>
      <c r="Z118" s="64">
        <f t="shared" si="43"/>
        <v>915</v>
      </c>
      <c r="AA118" s="64">
        <f t="shared" si="43"/>
        <v>942</v>
      </c>
      <c r="AB118" s="64">
        <f t="shared" si="43"/>
        <v>0</v>
      </c>
      <c r="AC118" s="65">
        <f>SUM(P118:AB118)</f>
        <v>10207</v>
      </c>
      <c r="AE118" s="61"/>
      <c r="AI118" s="77">
        <f>SUM(AI107:AI117)</f>
        <v>20346</v>
      </c>
      <c r="AK118" s="99">
        <f>MAX(AJ107:AJ117)</f>
        <v>169.61904761904762</v>
      </c>
    </row>
    <row r="119" spans="1:37" x14ac:dyDescent="0.3">
      <c r="C119" s="11"/>
      <c r="D119" s="8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6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5"/>
      <c r="AI119" s="71"/>
    </row>
    <row r="120" spans="1:37" ht="12.75" customHeight="1" x14ac:dyDescent="0.3">
      <c r="C120" s="11"/>
      <c r="D120" s="8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6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5"/>
      <c r="AI120" s="71"/>
    </row>
    <row r="121" spans="1:37" ht="36.75" customHeight="1" thickBot="1" x14ac:dyDescent="0.3">
      <c r="C121" s="11"/>
      <c r="D121" s="9"/>
      <c r="E121" s="10"/>
      <c r="F121" s="80" t="s">
        <v>0</v>
      </c>
      <c r="G121" s="80" t="s">
        <v>1</v>
      </c>
      <c r="H121" s="80" t="s">
        <v>2</v>
      </c>
      <c r="I121" s="80" t="s">
        <v>3</v>
      </c>
      <c r="J121" s="80" t="s">
        <v>4</v>
      </c>
      <c r="K121" s="80" t="s">
        <v>5</v>
      </c>
      <c r="L121" s="80" t="s">
        <v>6</v>
      </c>
      <c r="M121" s="80" t="s">
        <v>7</v>
      </c>
      <c r="N121" s="80" t="s">
        <v>8</v>
      </c>
      <c r="O121" s="11" t="s">
        <v>9</v>
      </c>
      <c r="P121" s="81" t="s">
        <v>15</v>
      </c>
      <c r="Q121" s="81" t="s">
        <v>16</v>
      </c>
      <c r="R121" s="81" t="s">
        <v>17</v>
      </c>
      <c r="S121" s="81" t="s">
        <v>18</v>
      </c>
      <c r="T121" s="81" t="s">
        <v>19</v>
      </c>
      <c r="U121" s="81" t="s">
        <v>20</v>
      </c>
      <c r="V121" s="81" t="s">
        <v>21</v>
      </c>
      <c r="W121" s="81" t="s">
        <v>22</v>
      </c>
      <c r="X121" s="81" t="s">
        <v>23</v>
      </c>
      <c r="Y121" s="81" t="s">
        <v>24</v>
      </c>
      <c r="Z121" s="81" t="s">
        <v>15</v>
      </c>
      <c r="AA121" s="81" t="s">
        <v>16</v>
      </c>
      <c r="AB121" s="81" t="s">
        <v>17</v>
      </c>
      <c r="AC121" s="82" t="s">
        <v>9</v>
      </c>
      <c r="AD121" s="69" t="s">
        <v>28</v>
      </c>
      <c r="AE121" s="70" t="s">
        <v>29</v>
      </c>
      <c r="AF121" s="70" t="s">
        <v>30</v>
      </c>
      <c r="AG121" s="70" t="s">
        <v>31</v>
      </c>
      <c r="AH121" s="70" t="s">
        <v>32</v>
      </c>
      <c r="AI121" s="70" t="s">
        <v>33</v>
      </c>
      <c r="AJ121" s="70" t="s">
        <v>34</v>
      </c>
      <c r="AK121" s="69" t="s">
        <v>35</v>
      </c>
    </row>
    <row r="122" spans="1:37" ht="18" thickTop="1" x14ac:dyDescent="0.3">
      <c r="A122" s="50" t="s">
        <v>37</v>
      </c>
      <c r="B122" s="110"/>
      <c r="C122" s="108" t="s">
        <v>222</v>
      </c>
      <c r="D122" s="151" t="s">
        <v>115</v>
      </c>
      <c r="E122" s="125" t="s">
        <v>116</v>
      </c>
      <c r="F122" s="2"/>
      <c r="G122" s="2"/>
      <c r="H122" s="2"/>
      <c r="I122" s="2"/>
      <c r="J122" s="2"/>
      <c r="K122" s="2"/>
      <c r="L122" s="2"/>
      <c r="M122" s="2"/>
      <c r="N122" s="2"/>
      <c r="O122" s="12"/>
      <c r="P122" s="2">
        <v>153</v>
      </c>
      <c r="Q122" s="2">
        <v>156</v>
      </c>
      <c r="R122" s="2">
        <v>147</v>
      </c>
      <c r="S122" s="2"/>
      <c r="T122" s="2">
        <v>169</v>
      </c>
      <c r="U122" s="2">
        <v>146</v>
      </c>
      <c r="V122" s="2">
        <v>172</v>
      </c>
      <c r="W122" s="130"/>
      <c r="X122" s="2">
        <v>158</v>
      </c>
      <c r="Y122" s="2">
        <v>122</v>
      </c>
      <c r="Z122" s="35">
        <v>175</v>
      </c>
      <c r="AA122" s="131"/>
      <c r="AB122" s="28">
        <v>140</v>
      </c>
      <c r="AC122" s="12">
        <f t="shared" ref="AC122:AC132" si="44">P122+Q122+R122+S122+T122+U122+V122+W122+X122+Y122+Z122+AA122+AB122</f>
        <v>1538</v>
      </c>
      <c r="AD122" s="72">
        <f t="shared" ref="AD122:AD132" si="45">AVERAGE(P122,Q122,R122,S122,T122,U122,V122,W122,X122,Y122,Z122,AA122,AB122)</f>
        <v>153.80000000000001</v>
      </c>
      <c r="AE122" s="72">
        <v>1591</v>
      </c>
      <c r="AF122" s="72">
        <f t="shared" ref="AF122:AF132" si="46">COUNTIF(P122:AB122,"&gt;0")</f>
        <v>10</v>
      </c>
      <c r="AG122" s="72">
        <v>10</v>
      </c>
      <c r="AH122" s="72">
        <f t="shared" ref="AH122:AH132" si="47">SUM(AF122,AG122)</f>
        <v>20</v>
      </c>
      <c r="AI122" s="73">
        <f t="shared" ref="AI122:AI132" si="48">SUM(AC122,AE122)</f>
        <v>3129</v>
      </c>
      <c r="AJ122" s="76">
        <f t="shared" ref="AJ122:AJ174" si="49">AI122/AH122</f>
        <v>156.44999999999999</v>
      </c>
    </row>
    <row r="123" spans="1:37" ht="17.399999999999999" x14ac:dyDescent="0.3">
      <c r="A123" s="51" t="s">
        <v>38</v>
      </c>
      <c r="B123" s="111"/>
      <c r="C123" s="107" t="s">
        <v>223</v>
      </c>
      <c r="D123" s="147"/>
      <c r="E123" s="126" t="s">
        <v>119</v>
      </c>
      <c r="F123" s="3"/>
      <c r="G123" s="3"/>
      <c r="H123" s="3"/>
      <c r="I123" s="3"/>
      <c r="J123" s="3"/>
      <c r="K123" s="3"/>
      <c r="L123" s="3"/>
      <c r="M123" s="3"/>
      <c r="N123" s="3"/>
      <c r="O123" s="13"/>
      <c r="P123" s="3">
        <v>139</v>
      </c>
      <c r="Q123" s="3">
        <v>130</v>
      </c>
      <c r="R123" s="3">
        <v>168</v>
      </c>
      <c r="S123" s="3">
        <v>160</v>
      </c>
      <c r="T123" s="3">
        <v>164</v>
      </c>
      <c r="U123" s="3">
        <v>128</v>
      </c>
      <c r="V123" s="3">
        <v>131</v>
      </c>
      <c r="W123" s="130"/>
      <c r="X123" s="3"/>
      <c r="Y123" s="3">
        <v>167</v>
      </c>
      <c r="Z123" s="36">
        <v>151</v>
      </c>
      <c r="AA123" s="131"/>
      <c r="AB123" s="29"/>
      <c r="AC123" s="13">
        <f t="shared" si="44"/>
        <v>1338</v>
      </c>
      <c r="AD123" s="72">
        <f t="shared" si="45"/>
        <v>148.66666666666666</v>
      </c>
      <c r="AE123" s="72">
        <v>1008</v>
      </c>
      <c r="AF123" s="72">
        <f t="shared" si="46"/>
        <v>9</v>
      </c>
      <c r="AG123" s="72">
        <v>7</v>
      </c>
      <c r="AH123" s="72">
        <f t="shared" si="47"/>
        <v>16</v>
      </c>
      <c r="AI123" s="73">
        <f t="shared" si="48"/>
        <v>2346</v>
      </c>
      <c r="AJ123" s="76">
        <f t="shared" si="49"/>
        <v>146.625</v>
      </c>
    </row>
    <row r="124" spans="1:37" ht="17.399999999999999" x14ac:dyDescent="0.3">
      <c r="A124" s="51" t="s">
        <v>39</v>
      </c>
      <c r="B124" s="111"/>
      <c r="C124" s="107" t="s">
        <v>224</v>
      </c>
      <c r="D124" s="147"/>
      <c r="E124" s="126" t="s">
        <v>118</v>
      </c>
      <c r="F124" s="3"/>
      <c r="G124" s="3"/>
      <c r="H124" s="3"/>
      <c r="I124" s="3"/>
      <c r="J124" s="3"/>
      <c r="K124" s="3"/>
      <c r="L124" s="3"/>
      <c r="M124" s="3"/>
      <c r="N124" s="3"/>
      <c r="O124" s="13"/>
      <c r="P124" s="3">
        <v>134</v>
      </c>
      <c r="Q124" s="3">
        <v>174</v>
      </c>
      <c r="R124" s="3">
        <v>150</v>
      </c>
      <c r="S124" s="3">
        <v>156</v>
      </c>
      <c r="T124" s="3">
        <v>141</v>
      </c>
      <c r="U124" s="3">
        <v>147</v>
      </c>
      <c r="V124" s="3">
        <v>123</v>
      </c>
      <c r="W124" s="130"/>
      <c r="X124" s="3">
        <v>136</v>
      </c>
      <c r="Y124" s="3">
        <v>133</v>
      </c>
      <c r="Z124" s="36">
        <v>150</v>
      </c>
      <c r="AA124" s="131"/>
      <c r="AB124" s="29">
        <v>146</v>
      </c>
      <c r="AC124" s="13">
        <f t="shared" si="44"/>
        <v>1590</v>
      </c>
      <c r="AD124" s="72">
        <f t="shared" si="45"/>
        <v>144.54545454545453</v>
      </c>
      <c r="AE124" s="72">
        <v>1511</v>
      </c>
      <c r="AF124" s="72">
        <f t="shared" si="46"/>
        <v>11</v>
      </c>
      <c r="AG124" s="72">
        <v>10</v>
      </c>
      <c r="AH124" s="72">
        <f t="shared" si="47"/>
        <v>21</v>
      </c>
      <c r="AI124" s="73">
        <f t="shared" si="48"/>
        <v>3101</v>
      </c>
      <c r="AJ124" s="76">
        <f t="shared" si="49"/>
        <v>147.66666666666666</v>
      </c>
    </row>
    <row r="125" spans="1:37" ht="17.399999999999999" x14ac:dyDescent="0.3">
      <c r="A125" s="51" t="s">
        <v>40</v>
      </c>
      <c r="B125" s="111"/>
      <c r="C125" s="107" t="s">
        <v>225</v>
      </c>
      <c r="D125" s="147"/>
      <c r="E125" s="126" t="s">
        <v>290</v>
      </c>
      <c r="F125" s="3"/>
      <c r="G125" s="3"/>
      <c r="H125" s="3"/>
      <c r="I125" s="3"/>
      <c r="J125" s="3"/>
      <c r="K125" s="3"/>
      <c r="L125" s="3"/>
      <c r="M125" s="3"/>
      <c r="N125" s="3"/>
      <c r="O125" s="13"/>
      <c r="P125" s="3">
        <v>166</v>
      </c>
      <c r="Q125" s="3">
        <v>149</v>
      </c>
      <c r="R125" s="3">
        <v>162</v>
      </c>
      <c r="S125" s="3">
        <v>167</v>
      </c>
      <c r="T125" s="3">
        <v>151</v>
      </c>
      <c r="U125" s="3">
        <v>144</v>
      </c>
      <c r="V125" s="3">
        <v>174</v>
      </c>
      <c r="W125" s="130"/>
      <c r="X125" s="3">
        <v>158</v>
      </c>
      <c r="Y125" s="3">
        <v>169</v>
      </c>
      <c r="Z125" s="36">
        <v>68</v>
      </c>
      <c r="AA125" s="131"/>
      <c r="AB125" s="29"/>
      <c r="AC125" s="13">
        <f t="shared" si="44"/>
        <v>1508</v>
      </c>
      <c r="AD125" s="72">
        <f t="shared" si="45"/>
        <v>150.80000000000001</v>
      </c>
      <c r="AE125" s="72">
        <v>1732</v>
      </c>
      <c r="AF125" s="72">
        <f t="shared" si="46"/>
        <v>10</v>
      </c>
      <c r="AG125" s="72">
        <v>11</v>
      </c>
      <c r="AH125" s="72">
        <f t="shared" si="47"/>
        <v>21</v>
      </c>
      <c r="AI125" s="73">
        <f t="shared" si="48"/>
        <v>3240</v>
      </c>
      <c r="AJ125" s="76">
        <f t="shared" si="49"/>
        <v>154.28571428571428</v>
      </c>
    </row>
    <row r="126" spans="1:37" ht="17.399999999999999" x14ac:dyDescent="0.3">
      <c r="A126" s="51" t="s">
        <v>41</v>
      </c>
      <c r="B126" s="111"/>
      <c r="C126" s="107" t="s">
        <v>226</v>
      </c>
      <c r="D126" s="147"/>
      <c r="E126" s="126" t="s">
        <v>291</v>
      </c>
      <c r="F126" s="3"/>
      <c r="G126" s="3"/>
      <c r="H126" s="3"/>
      <c r="I126" s="3"/>
      <c r="J126" s="3"/>
      <c r="K126" s="3"/>
      <c r="L126" s="3"/>
      <c r="M126" s="3"/>
      <c r="N126" s="3"/>
      <c r="O126" s="13"/>
      <c r="P126" s="3"/>
      <c r="Q126" s="3"/>
      <c r="R126" s="3"/>
      <c r="S126" s="3"/>
      <c r="T126" s="3"/>
      <c r="U126" s="3"/>
      <c r="V126" s="3"/>
      <c r="W126" s="130"/>
      <c r="X126" s="3"/>
      <c r="Y126" s="3"/>
      <c r="Z126" s="36"/>
      <c r="AA126" s="131"/>
      <c r="AB126" s="29"/>
      <c r="AC126" s="13">
        <f t="shared" si="44"/>
        <v>0</v>
      </c>
      <c r="AD126" s="72" t="e">
        <f t="shared" si="45"/>
        <v>#DIV/0!</v>
      </c>
      <c r="AE126" s="72">
        <v>704</v>
      </c>
      <c r="AF126" s="72">
        <f t="shared" si="46"/>
        <v>0</v>
      </c>
      <c r="AG126" s="72">
        <v>5</v>
      </c>
      <c r="AH126" s="72">
        <f t="shared" si="47"/>
        <v>5</v>
      </c>
      <c r="AI126" s="73">
        <f t="shared" si="48"/>
        <v>704</v>
      </c>
      <c r="AJ126" s="76">
        <f t="shared" si="49"/>
        <v>140.80000000000001</v>
      </c>
    </row>
    <row r="127" spans="1:37" ht="17.399999999999999" x14ac:dyDescent="0.3">
      <c r="A127" s="51" t="s">
        <v>42</v>
      </c>
      <c r="B127" s="111"/>
      <c r="C127" s="107" t="s">
        <v>227</v>
      </c>
      <c r="D127" s="147"/>
      <c r="E127" s="126" t="s">
        <v>292</v>
      </c>
      <c r="F127" s="3"/>
      <c r="G127" s="3"/>
      <c r="H127" s="3"/>
      <c r="I127" s="3"/>
      <c r="J127" s="3"/>
      <c r="K127" s="3"/>
      <c r="L127" s="3"/>
      <c r="M127" s="3"/>
      <c r="N127" s="3"/>
      <c r="O127" s="13"/>
      <c r="P127" s="3"/>
      <c r="Q127" s="3"/>
      <c r="R127" s="3"/>
      <c r="S127" s="3">
        <v>148</v>
      </c>
      <c r="T127" s="3"/>
      <c r="U127" s="3"/>
      <c r="V127" s="3"/>
      <c r="W127" s="130"/>
      <c r="X127" s="3"/>
      <c r="Y127" s="3"/>
      <c r="Z127" s="36"/>
      <c r="AA127" s="131"/>
      <c r="AB127" s="29"/>
      <c r="AC127" s="13">
        <f t="shared" si="44"/>
        <v>148</v>
      </c>
      <c r="AD127" s="72">
        <f t="shared" si="45"/>
        <v>148</v>
      </c>
      <c r="AE127" s="72">
        <v>708</v>
      </c>
      <c r="AF127" s="72">
        <f t="shared" si="46"/>
        <v>1</v>
      </c>
      <c r="AG127" s="72">
        <v>6</v>
      </c>
      <c r="AH127" s="72">
        <f t="shared" si="47"/>
        <v>7</v>
      </c>
      <c r="AI127" s="73">
        <f t="shared" si="48"/>
        <v>856</v>
      </c>
      <c r="AJ127" s="76">
        <f t="shared" si="49"/>
        <v>122.28571428571429</v>
      </c>
    </row>
    <row r="128" spans="1:37" ht="17.399999999999999" x14ac:dyDescent="0.3">
      <c r="A128" s="51" t="s">
        <v>43</v>
      </c>
      <c r="B128" s="111"/>
      <c r="C128" s="107" t="s">
        <v>228</v>
      </c>
      <c r="D128" s="147"/>
      <c r="E128" s="126" t="s">
        <v>120</v>
      </c>
      <c r="F128" s="3"/>
      <c r="G128" s="3"/>
      <c r="H128" s="3"/>
      <c r="I128" s="3"/>
      <c r="J128" s="3"/>
      <c r="K128" s="3"/>
      <c r="L128" s="3"/>
      <c r="M128" s="3"/>
      <c r="N128" s="3"/>
      <c r="O128" s="15"/>
      <c r="P128" s="3"/>
      <c r="Q128" s="3"/>
      <c r="R128" s="3"/>
      <c r="S128" s="3"/>
      <c r="T128" s="3"/>
      <c r="U128" s="3"/>
      <c r="V128" s="3"/>
      <c r="W128" s="130"/>
      <c r="X128" s="3"/>
      <c r="Y128" s="3"/>
      <c r="Z128" s="36"/>
      <c r="AA128" s="131"/>
      <c r="AB128" s="29">
        <v>92</v>
      </c>
      <c r="AC128" s="13">
        <f t="shared" si="44"/>
        <v>92</v>
      </c>
      <c r="AD128" s="72">
        <f t="shared" si="45"/>
        <v>92</v>
      </c>
      <c r="AE128" s="72">
        <v>0</v>
      </c>
      <c r="AF128" s="72">
        <f t="shared" si="46"/>
        <v>1</v>
      </c>
      <c r="AG128" s="72">
        <v>0</v>
      </c>
      <c r="AH128" s="72">
        <f t="shared" si="47"/>
        <v>1</v>
      </c>
      <c r="AI128" s="73">
        <f t="shared" si="48"/>
        <v>92</v>
      </c>
      <c r="AJ128" s="76">
        <f t="shared" si="49"/>
        <v>92</v>
      </c>
    </row>
    <row r="129" spans="1:37" ht="17.399999999999999" x14ac:dyDescent="0.3">
      <c r="A129" s="51" t="s">
        <v>44</v>
      </c>
      <c r="B129" s="111"/>
      <c r="C129" s="107" t="s">
        <v>229</v>
      </c>
      <c r="D129" s="147"/>
      <c r="E129" s="126" t="s">
        <v>121</v>
      </c>
      <c r="F129" s="7"/>
      <c r="G129" s="7"/>
      <c r="H129" s="7"/>
      <c r="I129" s="7"/>
      <c r="J129" s="7"/>
      <c r="K129" s="7"/>
      <c r="L129" s="7"/>
      <c r="M129" s="7"/>
      <c r="N129" s="7"/>
      <c r="O129" s="15"/>
      <c r="P129" s="7"/>
      <c r="Q129" s="7"/>
      <c r="R129" s="7"/>
      <c r="S129" s="7"/>
      <c r="T129" s="7"/>
      <c r="U129" s="7"/>
      <c r="V129" s="7"/>
      <c r="W129" s="130"/>
      <c r="X129" s="7"/>
      <c r="Y129" s="7"/>
      <c r="Z129" s="34"/>
      <c r="AA129" s="131"/>
      <c r="AB129" s="30">
        <v>146</v>
      </c>
      <c r="AC129" s="13">
        <f t="shared" si="44"/>
        <v>146</v>
      </c>
      <c r="AD129" s="72">
        <f t="shared" si="45"/>
        <v>146</v>
      </c>
      <c r="AE129" s="85">
        <v>0</v>
      </c>
      <c r="AF129" s="72">
        <f t="shared" si="46"/>
        <v>1</v>
      </c>
      <c r="AG129" s="85">
        <v>0</v>
      </c>
      <c r="AH129" s="72">
        <f t="shared" si="47"/>
        <v>1</v>
      </c>
      <c r="AI129" s="73">
        <f t="shared" si="48"/>
        <v>146</v>
      </c>
      <c r="AJ129" s="76">
        <f t="shared" si="49"/>
        <v>146</v>
      </c>
    </row>
    <row r="130" spans="1:37" ht="17.399999999999999" x14ac:dyDescent="0.3">
      <c r="A130" s="51" t="s">
        <v>45</v>
      </c>
      <c r="B130" s="111"/>
      <c r="C130" s="107" t="s">
        <v>230</v>
      </c>
      <c r="D130" s="147"/>
      <c r="E130" s="126" t="s">
        <v>293</v>
      </c>
      <c r="F130" s="7"/>
      <c r="G130" s="7"/>
      <c r="H130" s="7"/>
      <c r="I130" s="7"/>
      <c r="J130" s="7"/>
      <c r="K130" s="7"/>
      <c r="L130" s="7"/>
      <c r="M130" s="7"/>
      <c r="N130" s="7"/>
      <c r="O130" s="15"/>
      <c r="P130" s="7">
        <v>151</v>
      </c>
      <c r="Q130" s="7">
        <v>130</v>
      </c>
      <c r="R130" s="7">
        <v>161</v>
      </c>
      <c r="S130" s="7">
        <v>131</v>
      </c>
      <c r="T130" s="7">
        <v>116</v>
      </c>
      <c r="U130" s="7">
        <v>155</v>
      </c>
      <c r="V130" s="7">
        <v>154</v>
      </c>
      <c r="W130" s="130"/>
      <c r="X130" s="7">
        <v>131</v>
      </c>
      <c r="Y130" s="7">
        <v>162</v>
      </c>
      <c r="Z130" s="34">
        <v>158</v>
      </c>
      <c r="AA130" s="131"/>
      <c r="AB130" s="30"/>
      <c r="AC130" s="13">
        <f t="shared" si="44"/>
        <v>1449</v>
      </c>
      <c r="AD130" s="72">
        <f t="shared" si="45"/>
        <v>144.9</v>
      </c>
      <c r="AE130" s="85">
        <v>731</v>
      </c>
      <c r="AF130" s="72">
        <f t="shared" si="46"/>
        <v>10</v>
      </c>
      <c r="AG130" s="85">
        <v>6</v>
      </c>
      <c r="AH130" s="72">
        <f t="shared" si="47"/>
        <v>16</v>
      </c>
      <c r="AI130" s="73">
        <f t="shared" si="48"/>
        <v>2180</v>
      </c>
      <c r="AJ130" s="76">
        <f t="shared" si="49"/>
        <v>136.25</v>
      </c>
    </row>
    <row r="131" spans="1:37" ht="17.399999999999999" x14ac:dyDescent="0.3">
      <c r="A131" s="51" t="s">
        <v>46</v>
      </c>
      <c r="B131" s="111"/>
      <c r="C131" s="107" t="s">
        <v>231</v>
      </c>
      <c r="D131" s="147"/>
      <c r="E131" s="126" t="s">
        <v>117</v>
      </c>
      <c r="F131" s="7"/>
      <c r="G131" s="7"/>
      <c r="H131" s="7"/>
      <c r="I131" s="7"/>
      <c r="J131" s="7"/>
      <c r="K131" s="7"/>
      <c r="L131" s="7"/>
      <c r="M131" s="7"/>
      <c r="N131" s="7"/>
      <c r="O131" s="15"/>
      <c r="P131" s="7">
        <v>166</v>
      </c>
      <c r="Q131" s="7">
        <v>169</v>
      </c>
      <c r="R131" s="7">
        <v>172</v>
      </c>
      <c r="S131" s="7">
        <v>166</v>
      </c>
      <c r="T131" s="7">
        <v>170</v>
      </c>
      <c r="U131" s="7">
        <v>169</v>
      </c>
      <c r="V131" s="7">
        <v>193</v>
      </c>
      <c r="W131" s="130"/>
      <c r="X131" s="7">
        <v>152</v>
      </c>
      <c r="Y131" s="7"/>
      <c r="Z131" s="34"/>
      <c r="AA131" s="131"/>
      <c r="AB131" s="30"/>
      <c r="AC131" s="13">
        <f t="shared" si="44"/>
        <v>1357</v>
      </c>
      <c r="AD131" s="72">
        <f t="shared" si="45"/>
        <v>169.625</v>
      </c>
      <c r="AE131" s="85">
        <v>1640</v>
      </c>
      <c r="AF131" s="72">
        <f t="shared" si="46"/>
        <v>8</v>
      </c>
      <c r="AG131" s="85">
        <v>10</v>
      </c>
      <c r="AH131" s="72">
        <f t="shared" si="47"/>
        <v>18</v>
      </c>
      <c r="AI131" s="73">
        <f t="shared" si="48"/>
        <v>2997</v>
      </c>
      <c r="AJ131" s="76">
        <f t="shared" si="49"/>
        <v>166.5</v>
      </c>
    </row>
    <row r="132" spans="1:37" ht="18" thickBot="1" x14ac:dyDescent="0.35">
      <c r="A132" s="51" t="s">
        <v>47</v>
      </c>
      <c r="B132" s="53"/>
      <c r="C132" s="140" t="s">
        <v>232</v>
      </c>
      <c r="D132" s="148"/>
      <c r="E132" s="139" t="s">
        <v>328</v>
      </c>
      <c r="F132" s="7"/>
      <c r="G132" s="7"/>
      <c r="H132" s="7"/>
      <c r="I132" s="7"/>
      <c r="J132" s="7"/>
      <c r="K132" s="7"/>
      <c r="L132" s="7"/>
      <c r="M132" s="7"/>
      <c r="N132" s="7"/>
      <c r="O132" s="15"/>
      <c r="P132" s="7"/>
      <c r="Q132" s="7"/>
      <c r="R132" s="7"/>
      <c r="S132" s="7"/>
      <c r="T132" s="7"/>
      <c r="U132" s="7"/>
      <c r="V132" s="7"/>
      <c r="W132" s="130"/>
      <c r="X132" s="7">
        <v>134</v>
      </c>
      <c r="Y132" s="7">
        <v>166</v>
      </c>
      <c r="Z132" s="34">
        <v>122</v>
      </c>
      <c r="AA132" s="131"/>
      <c r="AB132" s="30">
        <v>142</v>
      </c>
      <c r="AC132" s="15">
        <f t="shared" si="44"/>
        <v>564</v>
      </c>
      <c r="AD132" s="85">
        <f t="shared" si="45"/>
        <v>141</v>
      </c>
      <c r="AE132" s="85"/>
      <c r="AF132" s="85">
        <f t="shared" si="46"/>
        <v>4</v>
      </c>
      <c r="AG132" s="85"/>
      <c r="AH132" s="85">
        <f t="shared" si="47"/>
        <v>4</v>
      </c>
      <c r="AI132" s="75">
        <f t="shared" si="48"/>
        <v>564</v>
      </c>
      <c r="AJ132" s="76">
        <f t="shared" si="49"/>
        <v>141</v>
      </c>
    </row>
    <row r="133" spans="1:37" ht="16.2" thickBot="1" x14ac:dyDescent="0.35">
      <c r="A133" s="92"/>
      <c r="B133" s="40"/>
      <c r="C133" s="108"/>
      <c r="D133" s="20"/>
      <c r="E133" s="63" t="s">
        <v>14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2"/>
      <c r="P133" s="64">
        <f t="shared" ref="P133:AB133" si="50">SUM(P122:P132)</f>
        <v>909</v>
      </c>
      <c r="Q133" s="64">
        <f t="shared" si="50"/>
        <v>908</v>
      </c>
      <c r="R133" s="64">
        <f t="shared" si="50"/>
        <v>960</v>
      </c>
      <c r="S133" s="64">
        <f t="shared" si="50"/>
        <v>928</v>
      </c>
      <c r="T133" s="64">
        <f t="shared" si="50"/>
        <v>911</v>
      </c>
      <c r="U133" s="64">
        <f t="shared" si="50"/>
        <v>889</v>
      </c>
      <c r="V133" s="64">
        <f t="shared" si="50"/>
        <v>947</v>
      </c>
      <c r="W133" s="64">
        <f t="shared" si="50"/>
        <v>0</v>
      </c>
      <c r="X133" s="64">
        <f t="shared" si="50"/>
        <v>869</v>
      </c>
      <c r="Y133" s="64">
        <f t="shared" si="50"/>
        <v>919</v>
      </c>
      <c r="Z133" s="64">
        <f t="shared" si="50"/>
        <v>824</v>
      </c>
      <c r="AA133" s="64">
        <f t="shared" si="50"/>
        <v>0</v>
      </c>
      <c r="AB133" s="64">
        <f t="shared" si="50"/>
        <v>666</v>
      </c>
      <c r="AC133" s="65">
        <f>SUM(P133:AB133)</f>
        <v>9730</v>
      </c>
      <c r="AD133" s="40"/>
      <c r="AE133" s="93"/>
      <c r="AF133" s="40"/>
      <c r="AG133" s="40"/>
      <c r="AH133" s="40"/>
      <c r="AI133" s="77">
        <f>SUM(AI122:AI132)</f>
        <v>19355</v>
      </c>
      <c r="AJ133" s="40"/>
      <c r="AK133" s="100">
        <f>MAX(AJ122:AJ132)</f>
        <v>166.5</v>
      </c>
    </row>
    <row r="134" spans="1:37" ht="18" thickTop="1" x14ac:dyDescent="0.3">
      <c r="A134" s="50" t="s">
        <v>37</v>
      </c>
      <c r="B134" s="111"/>
      <c r="C134" s="108" t="s">
        <v>233</v>
      </c>
      <c r="D134" s="147" t="s">
        <v>122</v>
      </c>
      <c r="E134" s="125" t="s">
        <v>319</v>
      </c>
      <c r="F134" s="32"/>
      <c r="G134" s="32"/>
      <c r="H134" s="32"/>
      <c r="I134" s="32"/>
      <c r="J134" s="32"/>
      <c r="K134" s="32"/>
      <c r="L134" s="32"/>
      <c r="M134" s="32"/>
      <c r="N134" s="32"/>
      <c r="O134" s="24"/>
      <c r="P134" s="130"/>
      <c r="Q134" s="32"/>
      <c r="R134" s="32"/>
      <c r="S134" s="32">
        <v>111</v>
      </c>
      <c r="T134" s="32">
        <v>124</v>
      </c>
      <c r="U134" s="32"/>
      <c r="V134" s="79"/>
      <c r="W134" s="32"/>
      <c r="X134" s="119"/>
      <c r="Y134" s="32"/>
      <c r="Z134" s="32"/>
      <c r="AA134" s="32"/>
      <c r="AB134" s="131"/>
      <c r="AC134" s="96">
        <f t="shared" ref="AC134:AC145" si="51">SUM(P134,Q134,R134,S134,T134,U134,V134,W134,X134,Y134,Z134,AA134,AB134)</f>
        <v>235</v>
      </c>
      <c r="AD134" s="89">
        <f t="shared" ref="AD134:AD145" si="52">AVERAGE(P134,Q134,R134,S134,T134,U134,V134,W134,X134,Y134,Z134,AA134,AB134)</f>
        <v>117.5</v>
      </c>
      <c r="AE134" s="90">
        <v>122</v>
      </c>
      <c r="AF134" s="89">
        <f t="shared" ref="AF134:AF145" si="53">COUNTIF(P134:AB134,"&gt;0")</f>
        <v>2</v>
      </c>
      <c r="AG134" s="89">
        <v>1</v>
      </c>
      <c r="AH134" s="89">
        <f t="shared" ref="AH134:AH145" si="54">SUM(AF134,AG134)</f>
        <v>3</v>
      </c>
      <c r="AI134" s="78">
        <f t="shared" ref="AI134:AI145" si="55">SUM(AC134,AE134)</f>
        <v>357</v>
      </c>
      <c r="AJ134" s="91">
        <f t="shared" si="49"/>
        <v>119</v>
      </c>
    </row>
    <row r="135" spans="1:37" ht="17.399999999999999" x14ac:dyDescent="0.3">
      <c r="A135" s="51" t="s">
        <v>38</v>
      </c>
      <c r="B135" s="111"/>
      <c r="C135" s="107" t="s">
        <v>234</v>
      </c>
      <c r="D135" s="147"/>
      <c r="E135" s="126" t="s">
        <v>320</v>
      </c>
      <c r="F135" s="3"/>
      <c r="G135" s="3"/>
      <c r="H135" s="3"/>
      <c r="I135" s="3"/>
      <c r="J135" s="3"/>
      <c r="K135" s="3"/>
      <c r="L135" s="3"/>
      <c r="M135" s="3"/>
      <c r="N135" s="3"/>
      <c r="O135" s="13"/>
      <c r="P135" s="130"/>
      <c r="Q135" s="3">
        <v>142</v>
      </c>
      <c r="R135" s="3"/>
      <c r="S135" s="3"/>
      <c r="T135" s="3">
        <v>138</v>
      </c>
      <c r="U135" s="3">
        <v>154</v>
      </c>
      <c r="V135" s="36"/>
      <c r="W135" s="3"/>
      <c r="X135" s="3"/>
      <c r="Y135" s="3"/>
      <c r="Z135" s="3">
        <v>138</v>
      </c>
      <c r="AA135" s="3"/>
      <c r="AB135" s="131"/>
      <c r="AC135" s="48">
        <f t="shared" si="51"/>
        <v>572</v>
      </c>
      <c r="AD135" s="72">
        <f t="shared" si="52"/>
        <v>143</v>
      </c>
      <c r="AE135" s="74">
        <v>1142</v>
      </c>
      <c r="AF135" s="72">
        <f t="shared" si="53"/>
        <v>4</v>
      </c>
      <c r="AG135" s="72">
        <v>7</v>
      </c>
      <c r="AH135" s="72">
        <f t="shared" si="54"/>
        <v>11</v>
      </c>
      <c r="AI135" s="73">
        <f t="shared" si="55"/>
        <v>1714</v>
      </c>
      <c r="AJ135" s="76">
        <f t="shared" si="49"/>
        <v>155.81818181818181</v>
      </c>
    </row>
    <row r="136" spans="1:37" ht="17.399999999999999" x14ac:dyDescent="0.3">
      <c r="A136" s="51" t="s">
        <v>39</v>
      </c>
      <c r="B136" s="111"/>
      <c r="C136" s="107" t="s">
        <v>235</v>
      </c>
      <c r="D136" s="147"/>
      <c r="E136" s="126" t="s">
        <v>321</v>
      </c>
      <c r="F136" s="3"/>
      <c r="G136" s="3"/>
      <c r="H136" s="3"/>
      <c r="I136" s="3"/>
      <c r="J136" s="3"/>
      <c r="K136" s="3"/>
      <c r="L136" s="3"/>
      <c r="M136" s="3"/>
      <c r="N136" s="3"/>
      <c r="O136" s="13"/>
      <c r="P136" s="130"/>
      <c r="Q136" s="3">
        <v>127</v>
      </c>
      <c r="R136" s="3"/>
      <c r="S136" s="3">
        <v>146</v>
      </c>
      <c r="T136" s="3"/>
      <c r="U136" s="68">
        <v>143</v>
      </c>
      <c r="V136" s="36">
        <v>158</v>
      </c>
      <c r="W136" s="3">
        <v>142</v>
      </c>
      <c r="X136" s="3">
        <v>151</v>
      </c>
      <c r="Y136" s="3">
        <v>160</v>
      </c>
      <c r="Z136" s="3">
        <v>139</v>
      </c>
      <c r="AA136" s="3">
        <v>158</v>
      </c>
      <c r="AB136" s="131"/>
      <c r="AC136" s="48">
        <f t="shared" si="51"/>
        <v>1324</v>
      </c>
      <c r="AD136" s="72">
        <f t="shared" si="52"/>
        <v>147.11111111111111</v>
      </c>
      <c r="AE136" s="74">
        <v>1021</v>
      </c>
      <c r="AF136" s="72">
        <f t="shared" si="53"/>
        <v>9</v>
      </c>
      <c r="AG136" s="72">
        <v>7</v>
      </c>
      <c r="AH136" s="72">
        <f t="shared" si="54"/>
        <v>16</v>
      </c>
      <c r="AI136" s="73">
        <f t="shared" si="55"/>
        <v>2345</v>
      </c>
      <c r="AJ136" s="76">
        <f t="shared" si="49"/>
        <v>146.5625</v>
      </c>
    </row>
    <row r="137" spans="1:37" ht="17.399999999999999" x14ac:dyDescent="0.3">
      <c r="A137" s="51" t="s">
        <v>40</v>
      </c>
      <c r="B137" s="111"/>
      <c r="C137" s="141" t="s">
        <v>236</v>
      </c>
      <c r="D137" s="147"/>
      <c r="E137" s="126" t="s">
        <v>123</v>
      </c>
      <c r="F137" s="3"/>
      <c r="G137" s="3"/>
      <c r="H137" s="3"/>
      <c r="I137" s="3"/>
      <c r="J137" s="3"/>
      <c r="K137" s="3"/>
      <c r="L137" s="3"/>
      <c r="M137" s="3"/>
      <c r="N137" s="3"/>
      <c r="O137" s="13"/>
      <c r="P137" s="130"/>
      <c r="Q137" s="3">
        <v>127</v>
      </c>
      <c r="R137" s="3">
        <v>160</v>
      </c>
      <c r="S137" s="3">
        <v>160</v>
      </c>
      <c r="T137" s="3">
        <v>140</v>
      </c>
      <c r="U137" s="3"/>
      <c r="V137" s="36"/>
      <c r="W137" s="3"/>
      <c r="X137" s="3"/>
      <c r="Y137" s="3">
        <v>143</v>
      </c>
      <c r="Z137" s="3"/>
      <c r="AA137" s="3">
        <v>138</v>
      </c>
      <c r="AB137" s="131"/>
      <c r="AC137" s="48">
        <f t="shared" si="51"/>
        <v>868</v>
      </c>
      <c r="AD137" s="72">
        <f t="shared" si="52"/>
        <v>144.66666666666666</v>
      </c>
      <c r="AE137" s="74">
        <v>422</v>
      </c>
      <c r="AF137" s="72">
        <f t="shared" si="53"/>
        <v>6</v>
      </c>
      <c r="AG137" s="72">
        <v>3</v>
      </c>
      <c r="AH137" s="72">
        <f t="shared" si="54"/>
        <v>9</v>
      </c>
      <c r="AI137" s="73">
        <f t="shared" si="55"/>
        <v>1290</v>
      </c>
      <c r="AJ137" s="76">
        <f t="shared" si="49"/>
        <v>143.33333333333334</v>
      </c>
    </row>
    <row r="138" spans="1:37" ht="17.399999999999999" x14ac:dyDescent="0.3">
      <c r="A138" s="51" t="s">
        <v>41</v>
      </c>
      <c r="B138" s="111"/>
      <c r="C138" s="107" t="s">
        <v>237</v>
      </c>
      <c r="D138" s="147"/>
      <c r="E138" s="126" t="s">
        <v>124</v>
      </c>
      <c r="F138" s="3"/>
      <c r="G138" s="3"/>
      <c r="H138" s="3"/>
      <c r="I138" s="3"/>
      <c r="J138" s="3"/>
      <c r="K138" s="3"/>
      <c r="L138" s="3"/>
      <c r="M138" s="3"/>
      <c r="N138" s="3"/>
      <c r="O138" s="13"/>
      <c r="P138" s="130"/>
      <c r="Q138" s="3">
        <v>146</v>
      </c>
      <c r="R138" s="3">
        <v>166</v>
      </c>
      <c r="S138" s="3">
        <v>157</v>
      </c>
      <c r="T138" s="3">
        <v>151</v>
      </c>
      <c r="U138" s="3">
        <v>160</v>
      </c>
      <c r="V138" s="36">
        <v>167</v>
      </c>
      <c r="W138" s="3">
        <v>139</v>
      </c>
      <c r="X138" s="3">
        <v>163</v>
      </c>
      <c r="Y138" s="3">
        <v>161</v>
      </c>
      <c r="Z138" s="3"/>
      <c r="AA138" s="3">
        <v>150</v>
      </c>
      <c r="AB138" s="131"/>
      <c r="AC138" s="48">
        <f t="shared" si="51"/>
        <v>1560</v>
      </c>
      <c r="AD138" s="72">
        <f t="shared" si="52"/>
        <v>156</v>
      </c>
      <c r="AE138" s="74">
        <v>1284</v>
      </c>
      <c r="AF138" s="72">
        <f t="shared" si="53"/>
        <v>10</v>
      </c>
      <c r="AG138" s="72">
        <v>8</v>
      </c>
      <c r="AH138" s="72">
        <f t="shared" si="54"/>
        <v>18</v>
      </c>
      <c r="AI138" s="73">
        <f t="shared" si="55"/>
        <v>2844</v>
      </c>
      <c r="AJ138" s="76">
        <f t="shared" si="49"/>
        <v>158</v>
      </c>
    </row>
    <row r="139" spans="1:37" ht="17.399999999999999" x14ac:dyDescent="0.3">
      <c r="A139" s="51" t="s">
        <v>42</v>
      </c>
      <c r="B139" s="111"/>
      <c r="C139" s="142" t="s">
        <v>238</v>
      </c>
      <c r="D139" s="147"/>
      <c r="E139" s="126" t="s">
        <v>322</v>
      </c>
      <c r="F139" s="3"/>
      <c r="G139" s="3"/>
      <c r="H139" s="3"/>
      <c r="I139" s="3"/>
      <c r="J139" s="3"/>
      <c r="K139" s="3"/>
      <c r="L139" s="3"/>
      <c r="M139" s="3"/>
      <c r="N139" s="3"/>
      <c r="O139" s="13"/>
      <c r="P139" s="130"/>
      <c r="Q139" s="3">
        <v>170</v>
      </c>
      <c r="R139" s="3">
        <v>162</v>
      </c>
      <c r="S139" s="3">
        <v>161</v>
      </c>
      <c r="T139" s="3"/>
      <c r="U139" s="3">
        <v>155</v>
      </c>
      <c r="V139" s="36">
        <v>157</v>
      </c>
      <c r="W139" s="3">
        <v>169</v>
      </c>
      <c r="X139" s="3">
        <v>153</v>
      </c>
      <c r="Y139" s="3">
        <v>177</v>
      </c>
      <c r="Z139" s="3"/>
      <c r="AA139" s="3"/>
      <c r="AB139" s="131"/>
      <c r="AC139" s="48">
        <f t="shared" si="51"/>
        <v>1304</v>
      </c>
      <c r="AD139" s="72">
        <f t="shared" si="52"/>
        <v>163</v>
      </c>
      <c r="AE139" s="74">
        <v>1464</v>
      </c>
      <c r="AF139" s="72">
        <f t="shared" si="53"/>
        <v>8</v>
      </c>
      <c r="AG139" s="72">
        <v>9</v>
      </c>
      <c r="AH139" s="72">
        <f t="shared" si="54"/>
        <v>17</v>
      </c>
      <c r="AI139" s="73">
        <f t="shared" si="55"/>
        <v>2768</v>
      </c>
      <c r="AJ139" s="76">
        <f t="shared" si="49"/>
        <v>162.8235294117647</v>
      </c>
    </row>
    <row r="140" spans="1:37" ht="17.399999999999999" x14ac:dyDescent="0.3">
      <c r="A140" s="51" t="s">
        <v>43</v>
      </c>
      <c r="B140" s="111"/>
      <c r="C140" s="107" t="s">
        <v>239</v>
      </c>
      <c r="D140" s="147"/>
      <c r="E140" s="126" t="s">
        <v>126</v>
      </c>
      <c r="F140" s="3"/>
      <c r="G140" s="3"/>
      <c r="H140" s="3"/>
      <c r="I140" s="3"/>
      <c r="J140" s="3"/>
      <c r="K140" s="3"/>
      <c r="L140" s="3"/>
      <c r="M140" s="3"/>
      <c r="N140" s="3"/>
      <c r="O140" s="15"/>
      <c r="P140" s="130"/>
      <c r="Q140" s="3"/>
      <c r="R140" s="3">
        <v>129</v>
      </c>
      <c r="S140" s="3"/>
      <c r="T140" s="3">
        <v>154</v>
      </c>
      <c r="U140" s="3"/>
      <c r="V140" s="36"/>
      <c r="W140" s="3"/>
      <c r="X140" s="3"/>
      <c r="Y140" s="3"/>
      <c r="Z140" s="3"/>
      <c r="AA140" s="3"/>
      <c r="AB140" s="131"/>
      <c r="AC140" s="48">
        <f t="shared" si="51"/>
        <v>283</v>
      </c>
      <c r="AD140" s="72">
        <f t="shared" si="52"/>
        <v>141.5</v>
      </c>
      <c r="AE140" s="74">
        <v>659</v>
      </c>
      <c r="AF140" s="72">
        <f t="shared" si="53"/>
        <v>2</v>
      </c>
      <c r="AG140" s="72">
        <v>4</v>
      </c>
      <c r="AH140" s="72">
        <f t="shared" si="54"/>
        <v>6</v>
      </c>
      <c r="AI140" s="73">
        <f t="shared" si="55"/>
        <v>942</v>
      </c>
      <c r="AJ140" s="76">
        <f t="shared" si="49"/>
        <v>157</v>
      </c>
    </row>
    <row r="141" spans="1:37" ht="17.399999999999999" x14ac:dyDescent="0.3">
      <c r="A141" s="51" t="s">
        <v>44</v>
      </c>
      <c r="B141" s="111"/>
      <c r="C141" s="107" t="s">
        <v>240</v>
      </c>
      <c r="D141" s="147"/>
      <c r="E141" s="126" t="s">
        <v>65</v>
      </c>
      <c r="F141" s="3"/>
      <c r="G141" s="3"/>
      <c r="H141" s="3"/>
      <c r="I141" s="3"/>
      <c r="J141" s="3"/>
      <c r="K141" s="3"/>
      <c r="L141" s="3"/>
      <c r="M141" s="3"/>
      <c r="N141" s="3"/>
      <c r="O141" s="15"/>
      <c r="P141" s="130"/>
      <c r="Q141" s="3"/>
      <c r="R141" s="3">
        <v>171</v>
      </c>
      <c r="S141" s="3"/>
      <c r="T141" s="3"/>
      <c r="U141" s="3"/>
      <c r="V141" s="36">
        <v>158</v>
      </c>
      <c r="W141" s="67">
        <v>165</v>
      </c>
      <c r="X141" s="3">
        <v>138</v>
      </c>
      <c r="Y141" s="3"/>
      <c r="Z141" s="3">
        <v>163</v>
      </c>
      <c r="AA141" s="3">
        <v>155</v>
      </c>
      <c r="AB141" s="131"/>
      <c r="AC141" s="48">
        <f t="shared" si="51"/>
        <v>950</v>
      </c>
      <c r="AD141" s="72">
        <f t="shared" si="52"/>
        <v>158.33333333333334</v>
      </c>
      <c r="AE141" s="74">
        <v>1500</v>
      </c>
      <c r="AF141" s="72">
        <f t="shared" si="53"/>
        <v>6</v>
      </c>
      <c r="AG141" s="72">
        <v>9</v>
      </c>
      <c r="AH141" s="72">
        <f t="shared" si="54"/>
        <v>15</v>
      </c>
      <c r="AI141" s="73">
        <f t="shared" si="55"/>
        <v>2450</v>
      </c>
      <c r="AJ141" s="76">
        <f t="shared" si="49"/>
        <v>163.33333333333334</v>
      </c>
    </row>
    <row r="142" spans="1:37" ht="17.399999999999999" x14ac:dyDescent="0.3">
      <c r="A142" s="51" t="s">
        <v>45</v>
      </c>
      <c r="B142" s="111"/>
      <c r="C142" s="107" t="s">
        <v>241</v>
      </c>
      <c r="D142" s="147"/>
      <c r="E142" s="126" t="s">
        <v>125</v>
      </c>
      <c r="F142" s="3"/>
      <c r="G142" s="3"/>
      <c r="H142" s="3"/>
      <c r="I142" s="3"/>
      <c r="J142" s="3"/>
      <c r="K142" s="3"/>
      <c r="L142" s="3"/>
      <c r="M142" s="3"/>
      <c r="N142" s="3"/>
      <c r="O142" s="15"/>
      <c r="P142" s="130"/>
      <c r="Q142" s="3">
        <v>128</v>
      </c>
      <c r="R142" s="3"/>
      <c r="S142" s="3">
        <v>136</v>
      </c>
      <c r="T142" s="3"/>
      <c r="U142" s="3">
        <v>132</v>
      </c>
      <c r="V142" s="36">
        <v>151</v>
      </c>
      <c r="W142" s="3">
        <v>140</v>
      </c>
      <c r="X142" s="3"/>
      <c r="Y142" s="3">
        <v>138</v>
      </c>
      <c r="Z142" s="3">
        <v>126</v>
      </c>
      <c r="AA142" s="3">
        <v>154</v>
      </c>
      <c r="AB142" s="131"/>
      <c r="AC142" s="48">
        <f t="shared" si="51"/>
        <v>1105</v>
      </c>
      <c r="AD142" s="72">
        <f t="shared" si="52"/>
        <v>138.125</v>
      </c>
      <c r="AE142" s="74">
        <v>396</v>
      </c>
      <c r="AF142" s="72">
        <f t="shared" si="53"/>
        <v>8</v>
      </c>
      <c r="AG142" s="72">
        <v>3</v>
      </c>
      <c r="AH142" s="72">
        <f t="shared" si="54"/>
        <v>11</v>
      </c>
      <c r="AI142" s="73">
        <f t="shared" si="55"/>
        <v>1501</v>
      </c>
      <c r="AJ142" s="76">
        <f t="shared" si="49"/>
        <v>136.45454545454547</v>
      </c>
    </row>
    <row r="143" spans="1:37" ht="17.399999999999999" x14ac:dyDescent="0.3">
      <c r="A143" s="51" t="s">
        <v>46</v>
      </c>
      <c r="B143" s="111"/>
      <c r="C143" s="141" t="s">
        <v>242</v>
      </c>
      <c r="D143" s="147"/>
      <c r="E143" s="126" t="s">
        <v>127</v>
      </c>
      <c r="F143" s="3"/>
      <c r="G143" s="3"/>
      <c r="H143" s="3"/>
      <c r="I143" s="3"/>
      <c r="J143" s="3"/>
      <c r="K143" s="3"/>
      <c r="L143" s="3"/>
      <c r="M143" s="3"/>
      <c r="N143" s="3"/>
      <c r="O143" s="15"/>
      <c r="P143" s="130"/>
      <c r="Q143" s="3"/>
      <c r="R143" s="3">
        <v>173</v>
      </c>
      <c r="S143" s="3"/>
      <c r="T143" s="3"/>
      <c r="U143" s="3"/>
      <c r="V143" s="36">
        <v>178</v>
      </c>
      <c r="W143" s="3"/>
      <c r="X143" s="3">
        <v>164</v>
      </c>
      <c r="Y143" s="3"/>
      <c r="Z143" s="3">
        <v>143</v>
      </c>
      <c r="AA143" s="3"/>
      <c r="AB143" s="131"/>
      <c r="AC143" s="48">
        <f t="shared" si="51"/>
        <v>658</v>
      </c>
      <c r="AD143" s="72">
        <f t="shared" si="52"/>
        <v>164.5</v>
      </c>
      <c r="AE143" s="74">
        <v>1295</v>
      </c>
      <c r="AF143" s="72">
        <f t="shared" si="53"/>
        <v>4</v>
      </c>
      <c r="AG143" s="72">
        <v>8</v>
      </c>
      <c r="AH143" s="72">
        <f t="shared" si="54"/>
        <v>12</v>
      </c>
      <c r="AI143" s="73">
        <f t="shared" si="55"/>
        <v>1953</v>
      </c>
      <c r="AJ143" s="76">
        <f t="shared" si="49"/>
        <v>162.75</v>
      </c>
    </row>
    <row r="144" spans="1:37" ht="17.399999999999999" x14ac:dyDescent="0.3">
      <c r="A144" s="51" t="s">
        <v>47</v>
      </c>
      <c r="B144" s="111"/>
      <c r="C144" s="107" t="s">
        <v>243</v>
      </c>
      <c r="D144" s="147"/>
      <c r="E144" s="126" t="s">
        <v>323</v>
      </c>
      <c r="F144" s="3"/>
      <c r="G144" s="3"/>
      <c r="H144" s="3"/>
      <c r="I144" s="3"/>
      <c r="J144" s="3"/>
      <c r="K144" s="3"/>
      <c r="L144" s="3"/>
      <c r="M144" s="3"/>
      <c r="N144" s="3"/>
      <c r="O144" s="15"/>
      <c r="P144" s="130"/>
      <c r="Q144" s="3"/>
      <c r="R144" s="3"/>
      <c r="S144" s="3"/>
      <c r="T144" s="3">
        <v>144</v>
      </c>
      <c r="U144" s="3">
        <v>175</v>
      </c>
      <c r="V144" s="36"/>
      <c r="W144" s="3">
        <v>139</v>
      </c>
      <c r="X144" s="3">
        <v>177</v>
      </c>
      <c r="Y144" s="3">
        <v>171</v>
      </c>
      <c r="Z144" s="3">
        <v>172</v>
      </c>
      <c r="AA144" s="3">
        <v>147</v>
      </c>
      <c r="AB144" s="131"/>
      <c r="AC144" s="48">
        <f t="shared" si="51"/>
        <v>1125</v>
      </c>
      <c r="AD144" s="72">
        <f t="shared" si="52"/>
        <v>160.71428571428572</v>
      </c>
      <c r="AE144" s="74">
        <v>1198</v>
      </c>
      <c r="AF144" s="72">
        <f t="shared" si="53"/>
        <v>7</v>
      </c>
      <c r="AG144" s="72">
        <v>7</v>
      </c>
      <c r="AH144" s="72">
        <f t="shared" si="54"/>
        <v>14</v>
      </c>
      <c r="AI144" s="73">
        <f t="shared" si="55"/>
        <v>2323</v>
      </c>
      <c r="AJ144" s="76">
        <f t="shared" si="49"/>
        <v>165.92857142857142</v>
      </c>
    </row>
    <row r="145" spans="1:37" ht="18" thickBot="1" x14ac:dyDescent="0.35">
      <c r="A145" s="52"/>
      <c r="B145" s="53"/>
      <c r="C145" s="95"/>
      <c r="D145" s="148"/>
      <c r="E145" s="6" t="s">
        <v>36</v>
      </c>
      <c r="F145" s="7"/>
      <c r="G145" s="7"/>
      <c r="H145" s="7"/>
      <c r="I145" s="7"/>
      <c r="J145" s="7"/>
      <c r="K145" s="7"/>
      <c r="L145" s="7"/>
      <c r="M145" s="7"/>
      <c r="N145" s="7"/>
      <c r="O145" s="15"/>
      <c r="P145" s="130"/>
      <c r="Q145" s="7"/>
      <c r="R145" s="7"/>
      <c r="S145" s="7"/>
      <c r="T145" s="7"/>
      <c r="U145" s="7"/>
      <c r="V145" s="34"/>
      <c r="W145" s="7"/>
      <c r="X145" s="7"/>
      <c r="Y145" s="7"/>
      <c r="Z145" s="7"/>
      <c r="AA145" s="7"/>
      <c r="AB145" s="131"/>
      <c r="AC145" s="86">
        <f t="shared" si="51"/>
        <v>0</v>
      </c>
      <c r="AD145" s="85" t="e">
        <f t="shared" si="52"/>
        <v>#DIV/0!</v>
      </c>
      <c r="AE145" s="87"/>
      <c r="AF145" s="85">
        <f t="shared" si="53"/>
        <v>0</v>
      </c>
      <c r="AG145" s="85"/>
      <c r="AH145" s="85">
        <f t="shared" si="54"/>
        <v>0</v>
      </c>
      <c r="AI145" s="75">
        <f t="shared" si="55"/>
        <v>0</v>
      </c>
      <c r="AJ145" s="88"/>
    </row>
    <row r="146" spans="1:37" ht="16.2" thickBot="1" x14ac:dyDescent="0.35">
      <c r="B146" s="92"/>
      <c r="C146" s="108"/>
      <c r="D146" s="20"/>
      <c r="E146" s="63" t="s">
        <v>14</v>
      </c>
      <c r="F146" s="21"/>
      <c r="G146" s="21"/>
      <c r="H146" s="21"/>
      <c r="I146" s="21"/>
      <c r="J146" s="21"/>
      <c r="K146" s="21"/>
      <c r="L146" s="21"/>
      <c r="M146" s="21"/>
      <c r="N146" s="21"/>
      <c r="O146" s="22"/>
      <c r="P146" s="64">
        <f t="shared" ref="P146:AB146" si="56">SUM(P134:P145)</f>
        <v>0</v>
      </c>
      <c r="Q146" s="64">
        <f t="shared" si="56"/>
        <v>840</v>
      </c>
      <c r="R146" s="64">
        <f t="shared" si="56"/>
        <v>961</v>
      </c>
      <c r="S146" s="64">
        <f t="shared" si="56"/>
        <v>871</v>
      </c>
      <c r="T146" s="64">
        <f t="shared" si="56"/>
        <v>851</v>
      </c>
      <c r="U146" s="64">
        <f t="shared" si="56"/>
        <v>919</v>
      </c>
      <c r="V146" s="64">
        <f t="shared" si="56"/>
        <v>969</v>
      </c>
      <c r="W146" s="64">
        <f t="shared" si="56"/>
        <v>894</v>
      </c>
      <c r="X146" s="64">
        <f t="shared" si="56"/>
        <v>946</v>
      </c>
      <c r="Y146" s="64">
        <f t="shared" si="56"/>
        <v>950</v>
      </c>
      <c r="Z146" s="64">
        <f t="shared" si="56"/>
        <v>881</v>
      </c>
      <c r="AA146" s="64">
        <f t="shared" si="56"/>
        <v>902</v>
      </c>
      <c r="AB146" s="64">
        <f t="shared" si="56"/>
        <v>0</v>
      </c>
      <c r="AC146" s="65">
        <f>SUM(P146:AB146)</f>
        <v>9984</v>
      </c>
      <c r="AD146" s="40"/>
      <c r="AE146" s="93"/>
      <c r="AF146" s="40"/>
      <c r="AG146" s="40"/>
      <c r="AH146" s="40"/>
      <c r="AI146" s="77">
        <f>SUM(AI134:AI145)</f>
        <v>20487</v>
      </c>
      <c r="AJ146" s="40"/>
      <c r="AK146" s="97">
        <f>MAX(AJ134:AJ145)</f>
        <v>165.92857142857142</v>
      </c>
    </row>
    <row r="147" spans="1:37" ht="18" thickTop="1" x14ac:dyDescent="0.3">
      <c r="A147" s="58" t="s">
        <v>37</v>
      </c>
      <c r="B147" s="111"/>
      <c r="C147" s="108" t="s">
        <v>244</v>
      </c>
      <c r="D147" s="147" t="s">
        <v>326</v>
      </c>
      <c r="E147" s="125" t="s">
        <v>131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24"/>
      <c r="P147" s="32">
        <v>147</v>
      </c>
      <c r="Q147" s="32">
        <v>197</v>
      </c>
      <c r="R147" s="32">
        <v>162</v>
      </c>
      <c r="S147" s="32"/>
      <c r="T147" s="32">
        <v>158</v>
      </c>
      <c r="U147" s="32">
        <v>168</v>
      </c>
      <c r="V147" s="32"/>
      <c r="W147" s="131"/>
      <c r="X147" s="130"/>
      <c r="Y147" s="32">
        <v>168</v>
      </c>
      <c r="Z147" s="32">
        <v>154</v>
      </c>
      <c r="AA147" s="32">
        <v>152</v>
      </c>
      <c r="AB147" s="31">
        <v>156</v>
      </c>
      <c r="AC147" s="24">
        <f t="shared" ref="AC147:AC160" si="57">P147+Q147+R147+S147+T147+U147+V147+W147+X147+Y147+Z147+AA147+AB147</f>
        <v>1462</v>
      </c>
      <c r="AD147" s="89">
        <f t="shared" ref="AD147:AD158" si="58">AVERAGE(P147,Q147,R147,S147,T147,U147,V147,W147,X147,Y147,Z147,AA147,AB147)</f>
        <v>162.44444444444446</v>
      </c>
      <c r="AE147" s="90">
        <v>1638</v>
      </c>
      <c r="AF147" s="89">
        <f t="shared" ref="AF147:AF160" si="59">COUNTIF(P147:AB147,"&gt;0")</f>
        <v>9</v>
      </c>
      <c r="AG147" s="89">
        <v>10</v>
      </c>
      <c r="AH147" s="89">
        <f t="shared" ref="AH147:AH157" si="60">SUM(AF147,AG147)</f>
        <v>19</v>
      </c>
      <c r="AI147" s="78">
        <f t="shared" ref="AI147:AI160" si="61">SUM(AC147,AE147)</f>
        <v>3100</v>
      </c>
      <c r="AJ147" s="91">
        <f t="shared" si="49"/>
        <v>163.15789473684211</v>
      </c>
    </row>
    <row r="148" spans="1:37" ht="17.399999999999999" x14ac:dyDescent="0.3">
      <c r="A148" s="59" t="s">
        <v>38</v>
      </c>
      <c r="B148" s="111"/>
      <c r="C148" s="107" t="s">
        <v>245</v>
      </c>
      <c r="D148" s="147"/>
      <c r="E148" s="126" t="s">
        <v>105</v>
      </c>
      <c r="F148" s="3"/>
      <c r="G148" s="3"/>
      <c r="H148" s="3"/>
      <c r="I148" s="3"/>
      <c r="J148" s="3"/>
      <c r="K148" s="3"/>
      <c r="L148" s="3"/>
      <c r="M148" s="3"/>
      <c r="N148" s="3"/>
      <c r="O148" s="13"/>
      <c r="P148" s="3">
        <v>168</v>
      </c>
      <c r="Q148" s="3">
        <v>163</v>
      </c>
      <c r="R148" s="3"/>
      <c r="S148" s="3"/>
      <c r="T148" s="3">
        <v>147</v>
      </c>
      <c r="U148" s="3"/>
      <c r="V148" s="3">
        <v>170</v>
      </c>
      <c r="W148" s="131"/>
      <c r="X148" s="130"/>
      <c r="Y148" s="3"/>
      <c r="Z148" s="3"/>
      <c r="AA148" s="3"/>
      <c r="AB148" s="29"/>
      <c r="AC148" s="13">
        <f t="shared" si="57"/>
        <v>648</v>
      </c>
      <c r="AD148" s="72">
        <f t="shared" si="58"/>
        <v>162</v>
      </c>
      <c r="AE148" s="74">
        <v>1671</v>
      </c>
      <c r="AF148" s="72">
        <f t="shared" si="59"/>
        <v>4</v>
      </c>
      <c r="AG148" s="72">
        <v>10</v>
      </c>
      <c r="AH148" s="72">
        <f t="shared" si="60"/>
        <v>14</v>
      </c>
      <c r="AI148" s="73">
        <f t="shared" si="61"/>
        <v>2319</v>
      </c>
      <c r="AJ148" s="102">
        <f t="shared" si="49"/>
        <v>165.64285714285714</v>
      </c>
    </row>
    <row r="149" spans="1:37" ht="17.399999999999999" x14ac:dyDescent="0.3">
      <c r="A149" s="59" t="s">
        <v>39</v>
      </c>
      <c r="B149" s="111"/>
      <c r="C149" s="142" t="s">
        <v>246</v>
      </c>
      <c r="D149" s="147"/>
      <c r="E149" s="126" t="s">
        <v>130</v>
      </c>
      <c r="F149" s="3"/>
      <c r="G149" s="3"/>
      <c r="H149" s="3"/>
      <c r="I149" s="3"/>
      <c r="J149" s="3"/>
      <c r="K149" s="3"/>
      <c r="L149" s="3"/>
      <c r="M149" s="3"/>
      <c r="N149" s="3"/>
      <c r="O149" s="13"/>
      <c r="P149" s="3">
        <v>155</v>
      </c>
      <c r="Q149" s="3">
        <v>165</v>
      </c>
      <c r="R149" s="3">
        <v>179</v>
      </c>
      <c r="S149" s="3">
        <v>180</v>
      </c>
      <c r="T149" s="3">
        <v>174</v>
      </c>
      <c r="U149" s="3">
        <v>174</v>
      </c>
      <c r="V149" s="3">
        <v>192</v>
      </c>
      <c r="W149" s="131"/>
      <c r="X149" s="130"/>
      <c r="Y149" s="3"/>
      <c r="Z149" s="3"/>
      <c r="AA149" s="3"/>
      <c r="AB149" s="29"/>
      <c r="AC149" s="13">
        <f t="shared" si="57"/>
        <v>1219</v>
      </c>
      <c r="AD149" s="72">
        <f t="shared" si="58"/>
        <v>174.14285714285714</v>
      </c>
      <c r="AE149" s="74">
        <v>1801</v>
      </c>
      <c r="AF149" s="72">
        <f t="shared" si="59"/>
        <v>7</v>
      </c>
      <c r="AG149" s="72">
        <v>11</v>
      </c>
      <c r="AH149" s="72">
        <f t="shared" si="60"/>
        <v>18</v>
      </c>
      <c r="AI149" s="73">
        <f t="shared" si="61"/>
        <v>3020</v>
      </c>
      <c r="AJ149" s="76">
        <f t="shared" si="49"/>
        <v>167.77777777777777</v>
      </c>
    </row>
    <row r="150" spans="1:37" ht="17.399999999999999" x14ac:dyDescent="0.3">
      <c r="A150" s="59" t="s">
        <v>40</v>
      </c>
      <c r="B150" s="111"/>
      <c r="C150" s="107" t="s">
        <v>247</v>
      </c>
      <c r="D150" s="147"/>
      <c r="E150" s="126" t="s">
        <v>287</v>
      </c>
      <c r="F150" s="3"/>
      <c r="G150" s="3"/>
      <c r="H150" s="3"/>
      <c r="I150" s="3"/>
      <c r="J150" s="3"/>
      <c r="K150" s="3"/>
      <c r="L150" s="3"/>
      <c r="M150" s="3"/>
      <c r="N150" s="3"/>
      <c r="O150" s="13"/>
      <c r="P150" s="3">
        <v>170</v>
      </c>
      <c r="Q150" s="68">
        <v>170</v>
      </c>
      <c r="R150" s="3">
        <v>177</v>
      </c>
      <c r="S150" s="3">
        <v>183</v>
      </c>
      <c r="T150" s="3">
        <v>205</v>
      </c>
      <c r="U150" s="3">
        <v>191</v>
      </c>
      <c r="V150" s="3">
        <v>165</v>
      </c>
      <c r="W150" s="131"/>
      <c r="X150" s="130"/>
      <c r="Y150" s="3">
        <v>167</v>
      </c>
      <c r="Z150" s="47"/>
      <c r="AA150" s="3">
        <v>179</v>
      </c>
      <c r="AB150" s="29">
        <v>176</v>
      </c>
      <c r="AC150" s="13">
        <f t="shared" si="57"/>
        <v>1783</v>
      </c>
      <c r="AD150" s="72">
        <f t="shared" si="58"/>
        <v>178.3</v>
      </c>
      <c r="AE150" s="74">
        <v>1813</v>
      </c>
      <c r="AF150" s="72">
        <f t="shared" si="59"/>
        <v>10</v>
      </c>
      <c r="AG150" s="72">
        <v>10</v>
      </c>
      <c r="AH150" s="72">
        <f t="shared" si="60"/>
        <v>20</v>
      </c>
      <c r="AI150" s="73">
        <f t="shared" si="61"/>
        <v>3596</v>
      </c>
      <c r="AJ150" s="76">
        <f t="shared" si="49"/>
        <v>179.8</v>
      </c>
    </row>
    <row r="151" spans="1:37" ht="17.399999999999999" x14ac:dyDescent="0.3">
      <c r="A151" s="59" t="s">
        <v>41</v>
      </c>
      <c r="B151" s="111"/>
      <c r="C151" s="107" t="s">
        <v>248</v>
      </c>
      <c r="D151" s="147"/>
      <c r="E151" s="126" t="s">
        <v>129</v>
      </c>
      <c r="F151" s="3"/>
      <c r="G151" s="3"/>
      <c r="H151" s="3"/>
      <c r="I151" s="3"/>
      <c r="J151" s="3"/>
      <c r="K151" s="3"/>
      <c r="L151" s="3"/>
      <c r="M151" s="3"/>
      <c r="N151" s="3"/>
      <c r="O151" s="13"/>
      <c r="P151" s="3">
        <v>174</v>
      </c>
      <c r="Q151" s="3"/>
      <c r="R151" s="3">
        <v>158</v>
      </c>
      <c r="S151" s="3">
        <v>163</v>
      </c>
      <c r="T151" s="3"/>
      <c r="U151" s="3">
        <v>157</v>
      </c>
      <c r="V151" s="3"/>
      <c r="W151" s="131"/>
      <c r="X151" s="130"/>
      <c r="Y151" s="3">
        <v>176</v>
      </c>
      <c r="Z151" s="3">
        <v>153</v>
      </c>
      <c r="AA151" s="3"/>
      <c r="AB151" s="29">
        <v>155</v>
      </c>
      <c r="AC151" s="13">
        <f t="shared" si="57"/>
        <v>1136</v>
      </c>
      <c r="AD151" s="72">
        <f t="shared" si="58"/>
        <v>162.28571428571428</v>
      </c>
      <c r="AE151" s="74">
        <v>338</v>
      </c>
      <c r="AF151" s="72">
        <f t="shared" si="59"/>
        <v>7</v>
      </c>
      <c r="AG151" s="72">
        <v>2</v>
      </c>
      <c r="AH151" s="72">
        <f t="shared" si="60"/>
        <v>9</v>
      </c>
      <c r="AI151" s="73">
        <f t="shared" si="61"/>
        <v>1474</v>
      </c>
      <c r="AJ151" s="76">
        <f t="shared" si="49"/>
        <v>163.77777777777777</v>
      </c>
    </row>
    <row r="152" spans="1:37" ht="17.399999999999999" x14ac:dyDescent="0.3">
      <c r="A152" s="59" t="s">
        <v>42</v>
      </c>
      <c r="B152" s="111"/>
      <c r="C152" s="142" t="s">
        <v>249</v>
      </c>
      <c r="D152" s="147"/>
      <c r="E152" s="126" t="s">
        <v>134</v>
      </c>
      <c r="F152" s="3"/>
      <c r="G152" s="3"/>
      <c r="H152" s="3"/>
      <c r="I152" s="3"/>
      <c r="J152" s="3"/>
      <c r="K152" s="3"/>
      <c r="L152" s="3"/>
      <c r="M152" s="3"/>
      <c r="N152" s="3"/>
      <c r="O152" s="13"/>
      <c r="P152" s="3"/>
      <c r="Q152" s="3"/>
      <c r="R152" s="3"/>
      <c r="S152" s="3"/>
      <c r="T152" s="3"/>
      <c r="U152" s="3"/>
      <c r="V152" s="3"/>
      <c r="W152" s="131"/>
      <c r="X152" s="130"/>
      <c r="Y152" s="3"/>
      <c r="Z152" s="3"/>
      <c r="AA152" s="3"/>
      <c r="AB152" s="29"/>
      <c r="AC152" s="13">
        <f t="shared" si="57"/>
        <v>0</v>
      </c>
      <c r="AD152" s="72" t="e">
        <f t="shared" si="58"/>
        <v>#DIV/0!</v>
      </c>
      <c r="AE152" s="74">
        <v>0</v>
      </c>
      <c r="AF152" s="72">
        <f t="shared" si="59"/>
        <v>0</v>
      </c>
      <c r="AG152" s="72">
        <v>0</v>
      </c>
      <c r="AH152" s="72">
        <f t="shared" si="60"/>
        <v>0</v>
      </c>
      <c r="AI152" s="73">
        <f t="shared" si="61"/>
        <v>0</v>
      </c>
      <c r="AJ152" s="103"/>
    </row>
    <row r="153" spans="1:37" ht="17.399999999999999" x14ac:dyDescent="0.3">
      <c r="A153" s="59" t="s">
        <v>43</v>
      </c>
      <c r="B153" s="111"/>
      <c r="C153" s="107" t="s">
        <v>250</v>
      </c>
      <c r="D153" s="147"/>
      <c r="E153" s="126" t="s">
        <v>132</v>
      </c>
      <c r="F153" s="3"/>
      <c r="G153" s="3"/>
      <c r="H153" s="3"/>
      <c r="I153" s="3"/>
      <c r="J153" s="3"/>
      <c r="K153" s="3"/>
      <c r="L153" s="3"/>
      <c r="M153" s="3"/>
      <c r="N153" s="3"/>
      <c r="O153" s="15"/>
      <c r="P153" s="3"/>
      <c r="Q153" s="3"/>
      <c r="R153" s="3"/>
      <c r="S153" s="3"/>
      <c r="T153" s="3"/>
      <c r="U153" s="3"/>
      <c r="V153" s="3"/>
      <c r="W153" s="131"/>
      <c r="X153" s="130"/>
      <c r="Y153" s="3"/>
      <c r="Z153" s="3"/>
      <c r="AA153" s="3">
        <v>132</v>
      </c>
      <c r="AB153" s="29"/>
      <c r="AC153" s="13">
        <f t="shared" si="57"/>
        <v>132</v>
      </c>
      <c r="AD153" s="72">
        <f t="shared" si="58"/>
        <v>132</v>
      </c>
      <c r="AE153" s="72">
        <v>281</v>
      </c>
      <c r="AF153" s="72">
        <f t="shared" si="59"/>
        <v>1</v>
      </c>
      <c r="AG153" s="72">
        <v>2</v>
      </c>
      <c r="AH153" s="72">
        <f t="shared" si="60"/>
        <v>3</v>
      </c>
      <c r="AI153" s="73">
        <f t="shared" si="61"/>
        <v>413</v>
      </c>
      <c r="AJ153" s="103">
        <f t="shared" si="49"/>
        <v>137.66666666666666</v>
      </c>
    </row>
    <row r="154" spans="1:37" ht="17.399999999999999" x14ac:dyDescent="0.3">
      <c r="A154" s="59" t="s">
        <v>44</v>
      </c>
      <c r="B154" s="111"/>
      <c r="C154" s="107" t="s">
        <v>251</v>
      </c>
      <c r="D154" s="147"/>
      <c r="E154" s="126" t="s">
        <v>133</v>
      </c>
      <c r="F154" s="3"/>
      <c r="G154" s="3"/>
      <c r="H154" s="3"/>
      <c r="I154" s="3"/>
      <c r="J154" s="3"/>
      <c r="K154" s="3"/>
      <c r="L154" s="3"/>
      <c r="M154" s="3"/>
      <c r="N154" s="3"/>
      <c r="O154" s="15"/>
      <c r="P154" s="3"/>
      <c r="Q154" s="3"/>
      <c r="R154" s="3"/>
      <c r="S154" s="3"/>
      <c r="T154" s="3"/>
      <c r="U154" s="3"/>
      <c r="V154" s="3"/>
      <c r="W154" s="131"/>
      <c r="X154" s="130"/>
      <c r="Y154" s="3">
        <v>126</v>
      </c>
      <c r="Z154" s="3">
        <v>133</v>
      </c>
      <c r="AA154" s="3"/>
      <c r="AB154" s="29">
        <v>143</v>
      </c>
      <c r="AC154" s="13">
        <f t="shared" si="57"/>
        <v>402</v>
      </c>
      <c r="AD154" s="72">
        <f t="shared" si="58"/>
        <v>134</v>
      </c>
      <c r="AE154" s="72">
        <v>110</v>
      </c>
      <c r="AF154" s="72">
        <f t="shared" si="59"/>
        <v>3</v>
      </c>
      <c r="AG154" s="72">
        <v>1</v>
      </c>
      <c r="AH154" s="72">
        <f t="shared" si="60"/>
        <v>4</v>
      </c>
      <c r="AI154" s="73">
        <f t="shared" si="61"/>
        <v>512</v>
      </c>
      <c r="AJ154" s="103">
        <f t="shared" si="49"/>
        <v>128</v>
      </c>
    </row>
    <row r="155" spans="1:37" ht="17.399999999999999" x14ac:dyDescent="0.3">
      <c r="A155" s="59" t="s">
        <v>45</v>
      </c>
      <c r="B155" s="111"/>
      <c r="C155" s="142" t="s">
        <v>252</v>
      </c>
      <c r="D155" s="147"/>
      <c r="E155" s="126" t="s">
        <v>288</v>
      </c>
      <c r="F155" s="3"/>
      <c r="G155" s="3"/>
      <c r="H155" s="3"/>
      <c r="I155" s="3"/>
      <c r="J155" s="3"/>
      <c r="K155" s="3"/>
      <c r="L155" s="3"/>
      <c r="M155" s="3"/>
      <c r="N155" s="3"/>
      <c r="O155" s="15"/>
      <c r="P155" s="3"/>
      <c r="Q155" s="3">
        <v>203</v>
      </c>
      <c r="R155" s="3">
        <v>195</v>
      </c>
      <c r="S155" s="3">
        <v>168</v>
      </c>
      <c r="T155" s="3">
        <v>171</v>
      </c>
      <c r="U155" s="3">
        <v>168</v>
      </c>
      <c r="V155" s="3">
        <v>152</v>
      </c>
      <c r="W155" s="131"/>
      <c r="X155" s="130"/>
      <c r="Y155" s="3">
        <v>165</v>
      </c>
      <c r="Z155" s="3">
        <v>174</v>
      </c>
      <c r="AA155" s="3">
        <v>161</v>
      </c>
      <c r="AB155" s="29">
        <v>177</v>
      </c>
      <c r="AC155" s="13">
        <f t="shared" si="57"/>
        <v>1734</v>
      </c>
      <c r="AD155" s="72">
        <f t="shared" si="58"/>
        <v>173.4</v>
      </c>
      <c r="AE155" s="72">
        <v>1868</v>
      </c>
      <c r="AF155" s="72">
        <f t="shared" si="59"/>
        <v>10</v>
      </c>
      <c r="AG155" s="72">
        <v>11</v>
      </c>
      <c r="AH155" s="72">
        <f t="shared" si="60"/>
        <v>21</v>
      </c>
      <c r="AI155" s="73">
        <f t="shared" si="61"/>
        <v>3602</v>
      </c>
      <c r="AJ155" s="103">
        <f t="shared" si="49"/>
        <v>171.52380952380952</v>
      </c>
    </row>
    <row r="156" spans="1:37" ht="17.399999999999999" x14ac:dyDescent="0.3">
      <c r="A156" s="59" t="s">
        <v>46</v>
      </c>
      <c r="B156" s="111"/>
      <c r="C156" s="107" t="s">
        <v>253</v>
      </c>
      <c r="D156" s="147"/>
      <c r="E156" s="126" t="s">
        <v>51</v>
      </c>
      <c r="F156" s="7"/>
      <c r="G156" s="7"/>
      <c r="H156" s="7"/>
      <c r="I156" s="7"/>
      <c r="J156" s="7"/>
      <c r="K156" s="7"/>
      <c r="L156" s="7"/>
      <c r="M156" s="7"/>
      <c r="N156" s="7"/>
      <c r="O156" s="15"/>
      <c r="P156" s="7"/>
      <c r="Q156" s="7"/>
      <c r="R156" s="7"/>
      <c r="S156" s="7"/>
      <c r="T156" s="7"/>
      <c r="U156" s="7"/>
      <c r="V156" s="7"/>
      <c r="W156" s="131"/>
      <c r="X156" s="130"/>
      <c r="Y156" s="7"/>
      <c r="Z156" s="7"/>
      <c r="AA156" s="7"/>
      <c r="AB156" s="30"/>
      <c r="AC156" s="13">
        <f t="shared" si="57"/>
        <v>0</v>
      </c>
      <c r="AD156" s="72" t="e">
        <f t="shared" si="58"/>
        <v>#DIV/0!</v>
      </c>
      <c r="AE156" s="85">
        <v>0</v>
      </c>
      <c r="AF156" s="72">
        <f t="shared" si="59"/>
        <v>0</v>
      </c>
      <c r="AG156" s="85">
        <v>0</v>
      </c>
      <c r="AH156" s="72">
        <f t="shared" si="60"/>
        <v>0</v>
      </c>
      <c r="AI156" s="73">
        <f t="shared" si="61"/>
        <v>0</v>
      </c>
      <c r="AJ156" s="76"/>
    </row>
    <row r="157" spans="1:37" ht="17.399999999999999" x14ac:dyDescent="0.3">
      <c r="A157" s="59" t="s">
        <v>47</v>
      </c>
      <c r="B157" s="111"/>
      <c r="C157" s="107" t="s">
        <v>254</v>
      </c>
      <c r="D157" s="147"/>
      <c r="E157" s="126" t="s">
        <v>128</v>
      </c>
      <c r="F157" s="7"/>
      <c r="G157" s="7"/>
      <c r="H157" s="7"/>
      <c r="I157" s="7"/>
      <c r="J157" s="7"/>
      <c r="K157" s="7"/>
      <c r="L157" s="7"/>
      <c r="M157" s="7"/>
      <c r="N157" s="7"/>
      <c r="O157" s="15"/>
      <c r="P157" s="7"/>
      <c r="Q157" s="7">
        <v>155</v>
      </c>
      <c r="R157" s="7"/>
      <c r="S157" s="7">
        <v>164</v>
      </c>
      <c r="T157" s="7"/>
      <c r="U157" s="7"/>
      <c r="V157" s="7">
        <v>142</v>
      </c>
      <c r="W157" s="131"/>
      <c r="X157" s="130"/>
      <c r="Y157" s="7">
        <v>182</v>
      </c>
      <c r="Z157" s="7">
        <v>159</v>
      </c>
      <c r="AA157" s="7">
        <v>155</v>
      </c>
      <c r="AB157" s="30">
        <v>180</v>
      </c>
      <c r="AC157" s="13">
        <f t="shared" si="57"/>
        <v>1137</v>
      </c>
      <c r="AD157" s="72">
        <f t="shared" si="58"/>
        <v>162.42857142857142</v>
      </c>
      <c r="AE157" s="85">
        <v>1332</v>
      </c>
      <c r="AF157" s="72">
        <f t="shared" si="59"/>
        <v>7</v>
      </c>
      <c r="AG157" s="85">
        <v>8</v>
      </c>
      <c r="AH157" s="72">
        <f t="shared" si="60"/>
        <v>15</v>
      </c>
      <c r="AI157" s="73">
        <f t="shared" si="61"/>
        <v>2469</v>
      </c>
      <c r="AJ157" s="76">
        <f t="shared" si="49"/>
        <v>164.6</v>
      </c>
    </row>
    <row r="158" spans="1:37" ht="17.399999999999999" x14ac:dyDescent="0.3">
      <c r="A158" s="59" t="s">
        <v>48</v>
      </c>
      <c r="B158" s="111"/>
      <c r="C158" s="142" t="s">
        <v>255</v>
      </c>
      <c r="D158" s="147"/>
      <c r="E158" s="126" t="s">
        <v>289</v>
      </c>
      <c r="F158" s="7"/>
      <c r="G158" s="7"/>
      <c r="H158" s="7"/>
      <c r="I158" s="7"/>
      <c r="J158" s="7"/>
      <c r="K158" s="7"/>
      <c r="L158" s="7"/>
      <c r="M158" s="7"/>
      <c r="N158" s="7"/>
      <c r="O158" s="15"/>
      <c r="P158" s="7"/>
      <c r="Q158" s="7"/>
      <c r="R158" s="7"/>
      <c r="S158" s="7"/>
      <c r="T158" s="7"/>
      <c r="U158" s="7"/>
      <c r="V158" s="7"/>
      <c r="W158" s="131"/>
      <c r="X158" s="130"/>
      <c r="Y158" s="7"/>
      <c r="Z158" s="7"/>
      <c r="AA158" s="7"/>
      <c r="AB158" s="30"/>
      <c r="AC158" s="13">
        <f t="shared" si="57"/>
        <v>0</v>
      </c>
      <c r="AD158" s="72" t="e">
        <f t="shared" si="58"/>
        <v>#DIV/0!</v>
      </c>
      <c r="AE158" s="85">
        <v>0</v>
      </c>
      <c r="AF158" s="72">
        <f t="shared" si="59"/>
        <v>0</v>
      </c>
      <c r="AG158" s="85">
        <v>0</v>
      </c>
      <c r="AH158" s="72">
        <v>0</v>
      </c>
      <c r="AI158" s="73">
        <f t="shared" si="61"/>
        <v>0</v>
      </c>
      <c r="AJ158" s="76"/>
    </row>
    <row r="159" spans="1:37" ht="17.399999999999999" x14ac:dyDescent="0.3">
      <c r="A159" s="143" t="s">
        <v>141</v>
      </c>
      <c r="B159" s="111"/>
      <c r="C159" s="107" t="s">
        <v>256</v>
      </c>
      <c r="D159" s="147"/>
      <c r="E159" s="113" t="s">
        <v>84</v>
      </c>
      <c r="F159" s="7"/>
      <c r="G159" s="7"/>
      <c r="H159" s="7"/>
      <c r="I159" s="7"/>
      <c r="J159" s="7"/>
      <c r="K159" s="7"/>
      <c r="L159" s="7"/>
      <c r="M159" s="7"/>
      <c r="N159" s="7"/>
      <c r="O159" s="15"/>
      <c r="P159" s="7">
        <v>177</v>
      </c>
      <c r="Q159" s="7"/>
      <c r="R159" s="7">
        <v>157</v>
      </c>
      <c r="S159" s="7">
        <v>174</v>
      </c>
      <c r="T159" s="7">
        <v>171</v>
      </c>
      <c r="U159" s="7">
        <v>174</v>
      </c>
      <c r="V159" s="7">
        <v>183</v>
      </c>
      <c r="W159" s="131"/>
      <c r="X159" s="130"/>
      <c r="Y159" s="7"/>
      <c r="Z159" s="7">
        <v>158</v>
      </c>
      <c r="AA159" s="7">
        <v>170</v>
      </c>
      <c r="AB159" s="30"/>
      <c r="AC159" s="13">
        <f t="shared" si="57"/>
        <v>1364</v>
      </c>
      <c r="AD159" s="85"/>
      <c r="AE159" s="85">
        <v>0</v>
      </c>
      <c r="AF159" s="72">
        <f t="shared" si="59"/>
        <v>8</v>
      </c>
      <c r="AG159" s="85">
        <v>0</v>
      </c>
      <c r="AH159" s="72">
        <v>8</v>
      </c>
      <c r="AI159" s="73">
        <f t="shared" si="61"/>
        <v>1364</v>
      </c>
      <c r="AJ159" s="76">
        <f t="shared" si="49"/>
        <v>170.5</v>
      </c>
    </row>
    <row r="160" spans="1:37" ht="18" thickBot="1" x14ac:dyDescent="0.35">
      <c r="A160" s="59"/>
      <c r="B160" s="53"/>
      <c r="C160" s="107"/>
      <c r="D160" s="148"/>
      <c r="E160" s="6" t="s">
        <v>272</v>
      </c>
      <c r="F160" s="7"/>
      <c r="G160" s="7"/>
      <c r="H160" s="7"/>
      <c r="I160" s="7"/>
      <c r="J160" s="7"/>
      <c r="K160" s="7"/>
      <c r="L160" s="7"/>
      <c r="M160" s="7"/>
      <c r="N160" s="7"/>
      <c r="O160" s="15"/>
      <c r="P160" s="7"/>
      <c r="Q160" s="7"/>
      <c r="R160" s="7"/>
      <c r="S160" s="7"/>
      <c r="T160" s="7"/>
      <c r="U160" s="7"/>
      <c r="V160" s="7"/>
      <c r="W160" s="131"/>
      <c r="X160" s="130"/>
      <c r="Y160" s="7"/>
      <c r="Z160" s="7"/>
      <c r="AA160" s="7"/>
      <c r="AB160" s="30"/>
      <c r="AC160" s="15">
        <f t="shared" si="57"/>
        <v>0</v>
      </c>
      <c r="AD160" s="85" t="e">
        <f>AVERAGE(P160,Q160,R160,S160,T160,U160,V160,W160,X160,Y160,Z160,AA160,AB160)</f>
        <v>#DIV/0!</v>
      </c>
      <c r="AE160" s="85"/>
      <c r="AF160" s="85">
        <f t="shared" si="59"/>
        <v>0</v>
      </c>
      <c r="AG160" s="85"/>
      <c r="AH160" s="85">
        <f>SUM(AF160,AG160)</f>
        <v>0</v>
      </c>
      <c r="AI160" s="75">
        <f t="shared" si="61"/>
        <v>0</v>
      </c>
      <c r="AJ160" s="88"/>
    </row>
    <row r="161" spans="1:37" ht="16.2" thickBot="1" x14ac:dyDescent="0.35">
      <c r="B161" s="92"/>
      <c r="C161" s="108"/>
      <c r="D161" s="20"/>
      <c r="E161" s="63" t="s">
        <v>14</v>
      </c>
      <c r="F161" s="21"/>
      <c r="G161" s="21"/>
      <c r="H161" s="21"/>
      <c r="I161" s="21"/>
      <c r="J161" s="21"/>
      <c r="K161" s="21"/>
      <c r="L161" s="21"/>
      <c r="M161" s="21"/>
      <c r="N161" s="21"/>
      <c r="O161" s="22"/>
      <c r="P161" s="64">
        <f t="shared" ref="P161:AB161" si="62">SUM(P147:P160)</f>
        <v>991</v>
      </c>
      <c r="Q161" s="64">
        <f t="shared" si="62"/>
        <v>1053</v>
      </c>
      <c r="R161" s="64">
        <f t="shared" si="62"/>
        <v>1028</v>
      </c>
      <c r="S161" s="64">
        <f t="shared" si="62"/>
        <v>1032</v>
      </c>
      <c r="T161" s="64">
        <f t="shared" si="62"/>
        <v>1026</v>
      </c>
      <c r="U161" s="64">
        <f t="shared" si="62"/>
        <v>1032</v>
      </c>
      <c r="V161" s="64">
        <f t="shared" si="62"/>
        <v>1004</v>
      </c>
      <c r="W161" s="64">
        <f t="shared" si="62"/>
        <v>0</v>
      </c>
      <c r="X161" s="64">
        <f t="shared" si="62"/>
        <v>0</v>
      </c>
      <c r="Y161" s="64">
        <f t="shared" si="62"/>
        <v>984</v>
      </c>
      <c r="Z161" s="64">
        <f t="shared" si="62"/>
        <v>931</v>
      </c>
      <c r="AA161" s="64">
        <f t="shared" si="62"/>
        <v>949</v>
      </c>
      <c r="AB161" s="64">
        <f t="shared" si="62"/>
        <v>987</v>
      </c>
      <c r="AC161" s="65">
        <f>SUM(P161:AB161)</f>
        <v>11017</v>
      </c>
      <c r="AD161" s="40"/>
      <c r="AE161" s="93"/>
      <c r="AF161" s="40"/>
      <c r="AG161" s="40"/>
      <c r="AH161" s="40"/>
      <c r="AI161" s="77">
        <f>SUM(AI147:AI160)</f>
        <v>21869</v>
      </c>
      <c r="AJ161" s="40"/>
      <c r="AK161" s="97">
        <f>MAX(AJ147:AJ160)</f>
        <v>179.8</v>
      </c>
    </row>
    <row r="162" spans="1:37" ht="18" thickTop="1" x14ac:dyDescent="0.3">
      <c r="A162" s="50" t="s">
        <v>37</v>
      </c>
      <c r="B162" s="111"/>
      <c r="C162" s="108" t="s">
        <v>257</v>
      </c>
      <c r="D162" s="147" t="s">
        <v>135</v>
      </c>
      <c r="E162" s="127" t="s">
        <v>306</v>
      </c>
      <c r="F162" s="32"/>
      <c r="G162" s="32"/>
      <c r="H162" s="32"/>
      <c r="I162" s="32"/>
      <c r="J162" s="32"/>
      <c r="K162" s="32"/>
      <c r="L162" s="32"/>
      <c r="M162" s="32"/>
      <c r="N162" s="32"/>
      <c r="O162" s="24"/>
      <c r="P162" s="32">
        <v>142</v>
      </c>
      <c r="Q162" s="131"/>
      <c r="R162" s="32">
        <v>144</v>
      </c>
      <c r="S162" s="32">
        <v>154</v>
      </c>
      <c r="T162" s="130"/>
      <c r="U162" s="32">
        <v>147</v>
      </c>
      <c r="V162" s="32">
        <v>131</v>
      </c>
      <c r="W162" s="32">
        <v>139</v>
      </c>
      <c r="X162" s="32">
        <v>136</v>
      </c>
      <c r="Y162" s="32">
        <v>151</v>
      </c>
      <c r="Z162" s="32">
        <v>149</v>
      </c>
      <c r="AA162" s="32">
        <v>172</v>
      </c>
      <c r="AB162" s="136"/>
      <c r="AC162" s="24">
        <f t="shared" ref="AC162:AC174" si="63">P162+Q162+R162+S162+T162+U162+V162+W162+X162+Y162+Z162+AA162+AB162</f>
        <v>1465</v>
      </c>
      <c r="AD162" s="89">
        <f t="shared" ref="AD162:AD174" si="64">AVERAGE(P162,Q162,R162,S162,T162,U162,V162,W162,X162,Y162,Z162,AA162,AB162)</f>
        <v>146.5</v>
      </c>
      <c r="AE162" s="89">
        <v>1361</v>
      </c>
      <c r="AF162" s="89">
        <f t="shared" ref="AF162:AF174" si="65">COUNTIF(P162:AB162,"&gt;0")</f>
        <v>10</v>
      </c>
      <c r="AG162" s="89">
        <v>10</v>
      </c>
      <c r="AH162" s="89">
        <f t="shared" ref="AH162:AH174" si="66">SUM(AF162,AG162)</f>
        <v>20</v>
      </c>
      <c r="AI162" s="78">
        <f t="shared" ref="AI162:AI174" si="67">SUM(AC162,AE162)</f>
        <v>2826</v>
      </c>
      <c r="AJ162" s="91">
        <f t="shared" si="49"/>
        <v>141.30000000000001</v>
      </c>
    </row>
    <row r="163" spans="1:37" ht="17.399999999999999" x14ac:dyDescent="0.3">
      <c r="A163" s="51" t="s">
        <v>38</v>
      </c>
      <c r="B163" s="111"/>
      <c r="C163" s="107" t="s">
        <v>258</v>
      </c>
      <c r="D163" s="147"/>
      <c r="E163" s="128" t="s">
        <v>136</v>
      </c>
      <c r="F163" s="3"/>
      <c r="G163" s="3"/>
      <c r="H163" s="3"/>
      <c r="I163" s="3"/>
      <c r="J163" s="3"/>
      <c r="K163" s="3"/>
      <c r="L163" s="3"/>
      <c r="M163" s="3"/>
      <c r="N163" s="3"/>
      <c r="O163" s="13"/>
      <c r="P163" s="3">
        <v>147</v>
      </c>
      <c r="Q163" s="131"/>
      <c r="R163" s="3">
        <v>155</v>
      </c>
      <c r="S163" s="3">
        <v>172</v>
      </c>
      <c r="T163" s="130"/>
      <c r="U163" s="3">
        <v>155</v>
      </c>
      <c r="V163" s="3">
        <v>154</v>
      </c>
      <c r="W163" s="3">
        <v>144</v>
      </c>
      <c r="X163" s="3">
        <v>152</v>
      </c>
      <c r="Y163" s="3">
        <v>127</v>
      </c>
      <c r="Z163" s="3">
        <v>148</v>
      </c>
      <c r="AA163" s="3">
        <v>159</v>
      </c>
      <c r="AB163" s="136"/>
      <c r="AC163" s="13">
        <f t="shared" si="63"/>
        <v>1513</v>
      </c>
      <c r="AD163" s="72">
        <f t="shared" si="64"/>
        <v>151.30000000000001</v>
      </c>
      <c r="AE163" s="72">
        <v>1616</v>
      </c>
      <c r="AF163" s="72">
        <f t="shared" si="65"/>
        <v>10</v>
      </c>
      <c r="AG163" s="72">
        <v>11</v>
      </c>
      <c r="AH163" s="72">
        <f t="shared" si="66"/>
        <v>21</v>
      </c>
      <c r="AI163" s="73">
        <f t="shared" si="67"/>
        <v>3129</v>
      </c>
      <c r="AJ163" s="76">
        <f t="shared" si="49"/>
        <v>149</v>
      </c>
    </row>
    <row r="164" spans="1:37" ht="17.399999999999999" x14ac:dyDescent="0.3">
      <c r="A164" s="51" t="s">
        <v>39</v>
      </c>
      <c r="B164" s="111"/>
      <c r="C164" s="144" t="s">
        <v>259</v>
      </c>
      <c r="D164" s="147"/>
      <c r="E164" s="128" t="s">
        <v>307</v>
      </c>
      <c r="F164" s="3"/>
      <c r="G164" s="3"/>
      <c r="H164" s="3"/>
      <c r="I164" s="3"/>
      <c r="J164" s="3"/>
      <c r="K164" s="3"/>
      <c r="L164" s="3"/>
      <c r="M164" s="3"/>
      <c r="N164" s="3"/>
      <c r="O164" s="13"/>
      <c r="P164" s="3">
        <v>150</v>
      </c>
      <c r="Q164" s="131"/>
      <c r="R164" s="3">
        <v>149</v>
      </c>
      <c r="S164" s="67"/>
      <c r="T164" s="130"/>
      <c r="U164" s="3">
        <v>164</v>
      </c>
      <c r="V164" s="3">
        <v>163</v>
      </c>
      <c r="W164" s="68">
        <v>173</v>
      </c>
      <c r="X164" s="3">
        <v>173</v>
      </c>
      <c r="Y164" s="3">
        <v>144</v>
      </c>
      <c r="Z164" s="3">
        <v>159</v>
      </c>
      <c r="AA164" s="3"/>
      <c r="AB164" s="136"/>
      <c r="AC164" s="13">
        <f t="shared" si="63"/>
        <v>1275</v>
      </c>
      <c r="AD164" s="72">
        <f t="shared" si="64"/>
        <v>159.375</v>
      </c>
      <c r="AE164" s="72">
        <v>1733</v>
      </c>
      <c r="AF164" s="72">
        <f t="shared" si="65"/>
        <v>8</v>
      </c>
      <c r="AG164" s="72">
        <v>11</v>
      </c>
      <c r="AH164" s="72">
        <f t="shared" si="66"/>
        <v>19</v>
      </c>
      <c r="AI164" s="73">
        <f t="shared" si="67"/>
        <v>3008</v>
      </c>
      <c r="AJ164" s="102">
        <f t="shared" si="49"/>
        <v>158.31578947368422</v>
      </c>
    </row>
    <row r="165" spans="1:37" ht="17.399999999999999" x14ac:dyDescent="0.3">
      <c r="A165" s="51" t="s">
        <v>40</v>
      </c>
      <c r="B165" s="111"/>
      <c r="C165" s="107" t="s">
        <v>260</v>
      </c>
      <c r="D165" s="147"/>
      <c r="E165" s="128" t="s">
        <v>137</v>
      </c>
      <c r="F165" s="3"/>
      <c r="G165" s="3"/>
      <c r="H165" s="3"/>
      <c r="I165" s="3"/>
      <c r="J165" s="3"/>
      <c r="K165" s="3"/>
      <c r="L165" s="3"/>
      <c r="M165" s="3"/>
      <c r="N165" s="3"/>
      <c r="O165" s="13"/>
      <c r="P165" s="3">
        <v>135</v>
      </c>
      <c r="Q165" s="131"/>
      <c r="R165" s="3">
        <v>164</v>
      </c>
      <c r="S165" s="67"/>
      <c r="T165" s="130"/>
      <c r="U165" s="3"/>
      <c r="V165" s="3"/>
      <c r="W165" s="3"/>
      <c r="X165" s="3">
        <v>133</v>
      </c>
      <c r="Y165" s="3">
        <v>153</v>
      </c>
      <c r="Z165" s="68">
        <v>139</v>
      </c>
      <c r="AA165" s="3"/>
      <c r="AB165" s="136"/>
      <c r="AC165" s="13">
        <f t="shared" si="63"/>
        <v>724</v>
      </c>
      <c r="AD165" s="72">
        <f t="shared" si="64"/>
        <v>144.80000000000001</v>
      </c>
      <c r="AE165" s="72">
        <v>472</v>
      </c>
      <c r="AF165" s="72">
        <f t="shared" si="65"/>
        <v>5</v>
      </c>
      <c r="AG165" s="72">
        <v>3</v>
      </c>
      <c r="AH165" s="72">
        <f t="shared" si="66"/>
        <v>8</v>
      </c>
      <c r="AI165" s="73">
        <f t="shared" si="67"/>
        <v>1196</v>
      </c>
      <c r="AJ165" s="76">
        <f t="shared" si="49"/>
        <v>149.5</v>
      </c>
    </row>
    <row r="166" spans="1:37" ht="17.399999999999999" x14ac:dyDescent="0.3">
      <c r="A166" s="51" t="s">
        <v>41</v>
      </c>
      <c r="B166" s="111"/>
      <c r="C166" s="107" t="s">
        <v>261</v>
      </c>
      <c r="D166" s="147"/>
      <c r="E166" s="128" t="s">
        <v>308</v>
      </c>
      <c r="F166" s="3"/>
      <c r="G166" s="3"/>
      <c r="H166" s="3"/>
      <c r="I166" s="3"/>
      <c r="J166" s="3"/>
      <c r="K166" s="3"/>
      <c r="L166" s="3"/>
      <c r="M166" s="3"/>
      <c r="N166" s="3"/>
      <c r="O166" s="13"/>
      <c r="P166" s="3"/>
      <c r="Q166" s="131"/>
      <c r="R166" s="3"/>
      <c r="S166" s="3">
        <v>160</v>
      </c>
      <c r="T166" s="130"/>
      <c r="U166" s="3">
        <v>161</v>
      </c>
      <c r="V166" s="3"/>
      <c r="W166" s="3">
        <v>145</v>
      </c>
      <c r="X166" s="3">
        <v>132</v>
      </c>
      <c r="Y166" s="3"/>
      <c r="Z166" s="3"/>
      <c r="AA166" s="3"/>
      <c r="AB166" s="136"/>
      <c r="AC166" s="13">
        <f t="shared" si="63"/>
        <v>598</v>
      </c>
      <c r="AD166" s="72">
        <f t="shared" si="64"/>
        <v>149.5</v>
      </c>
      <c r="AE166" s="72">
        <v>404</v>
      </c>
      <c r="AF166" s="72">
        <f t="shared" si="65"/>
        <v>4</v>
      </c>
      <c r="AG166" s="72">
        <v>3</v>
      </c>
      <c r="AH166" s="72">
        <f t="shared" si="66"/>
        <v>7</v>
      </c>
      <c r="AI166" s="73">
        <f t="shared" si="67"/>
        <v>1002</v>
      </c>
      <c r="AJ166" s="76">
        <f t="shared" si="49"/>
        <v>143.14285714285714</v>
      </c>
    </row>
    <row r="167" spans="1:37" ht="17.399999999999999" x14ac:dyDescent="0.3">
      <c r="A167" s="51" t="s">
        <v>42</v>
      </c>
      <c r="B167" s="111"/>
      <c r="C167" s="144" t="s">
        <v>262</v>
      </c>
      <c r="D167" s="147"/>
      <c r="E167" s="128" t="s">
        <v>309</v>
      </c>
      <c r="F167" s="3"/>
      <c r="G167" s="3"/>
      <c r="H167" s="3"/>
      <c r="I167" s="3"/>
      <c r="J167" s="3"/>
      <c r="K167" s="3"/>
      <c r="L167" s="3"/>
      <c r="M167" s="3"/>
      <c r="N167" s="3"/>
      <c r="O167" s="13"/>
      <c r="P167" s="3">
        <v>146</v>
      </c>
      <c r="Q167" s="131"/>
      <c r="R167" s="3">
        <v>123</v>
      </c>
      <c r="S167" s="3"/>
      <c r="T167" s="130"/>
      <c r="U167" s="3">
        <v>138</v>
      </c>
      <c r="V167" s="3">
        <v>122</v>
      </c>
      <c r="W167" s="3">
        <v>132</v>
      </c>
      <c r="X167" s="3"/>
      <c r="Y167" s="3"/>
      <c r="Z167" s="3">
        <v>123</v>
      </c>
      <c r="AA167" s="3">
        <v>152</v>
      </c>
      <c r="AB167" s="136"/>
      <c r="AC167" s="13">
        <f t="shared" si="63"/>
        <v>936</v>
      </c>
      <c r="AD167" s="72">
        <f t="shared" si="64"/>
        <v>133.71428571428572</v>
      </c>
      <c r="AE167" s="72">
        <v>1329</v>
      </c>
      <c r="AF167" s="72">
        <f t="shared" si="65"/>
        <v>7</v>
      </c>
      <c r="AG167" s="72">
        <v>10</v>
      </c>
      <c r="AH167" s="72">
        <f t="shared" si="66"/>
        <v>17</v>
      </c>
      <c r="AI167" s="73">
        <f t="shared" si="67"/>
        <v>2265</v>
      </c>
      <c r="AJ167" s="76">
        <f t="shared" si="49"/>
        <v>133.23529411764707</v>
      </c>
    </row>
    <row r="168" spans="1:37" ht="17.399999999999999" x14ac:dyDescent="0.3">
      <c r="A168" s="51" t="s">
        <v>43</v>
      </c>
      <c r="B168" s="111"/>
      <c r="C168" s="107" t="s">
        <v>263</v>
      </c>
      <c r="D168" s="147"/>
      <c r="E168" s="128" t="s">
        <v>329</v>
      </c>
      <c r="F168" s="3"/>
      <c r="G168" s="3"/>
      <c r="H168" s="3"/>
      <c r="I168" s="3"/>
      <c r="J168" s="3"/>
      <c r="K168" s="3"/>
      <c r="L168" s="3"/>
      <c r="M168" s="3"/>
      <c r="N168" s="3"/>
      <c r="O168" s="15"/>
      <c r="P168" s="3"/>
      <c r="Q168" s="131"/>
      <c r="R168" s="3"/>
      <c r="S168" s="3"/>
      <c r="T168" s="130"/>
      <c r="U168" s="3"/>
      <c r="V168" s="3"/>
      <c r="W168" s="3"/>
      <c r="X168" s="3"/>
      <c r="Y168" s="3"/>
      <c r="Z168" s="3"/>
      <c r="AA168" s="67">
        <v>132</v>
      </c>
      <c r="AB168" s="136"/>
      <c r="AC168" s="13">
        <f t="shared" si="63"/>
        <v>132</v>
      </c>
      <c r="AD168" s="72">
        <f t="shared" si="64"/>
        <v>132</v>
      </c>
      <c r="AE168" s="72">
        <v>305</v>
      </c>
      <c r="AF168" s="72">
        <f t="shared" si="65"/>
        <v>1</v>
      </c>
      <c r="AG168" s="72">
        <v>2</v>
      </c>
      <c r="AH168" s="72">
        <f t="shared" si="66"/>
        <v>3</v>
      </c>
      <c r="AI168" s="73">
        <f t="shared" si="67"/>
        <v>437</v>
      </c>
      <c r="AJ168" s="76">
        <f t="shared" si="49"/>
        <v>145.66666666666666</v>
      </c>
    </row>
    <row r="169" spans="1:37" ht="17.399999999999999" x14ac:dyDescent="0.3">
      <c r="A169" s="51" t="s">
        <v>44</v>
      </c>
      <c r="B169" s="111"/>
      <c r="C169" s="107" t="s">
        <v>264</v>
      </c>
      <c r="D169" s="147"/>
      <c r="E169" s="128" t="s">
        <v>310</v>
      </c>
      <c r="F169" s="3"/>
      <c r="G169" s="3"/>
      <c r="H169" s="3"/>
      <c r="I169" s="3"/>
      <c r="J169" s="3"/>
      <c r="K169" s="3"/>
      <c r="L169" s="3"/>
      <c r="M169" s="3"/>
      <c r="N169" s="3"/>
      <c r="O169" s="15"/>
      <c r="P169" s="3"/>
      <c r="Q169" s="131"/>
      <c r="R169" s="3"/>
      <c r="S169" s="3">
        <v>132</v>
      </c>
      <c r="T169" s="130"/>
      <c r="U169" s="3">
        <v>130</v>
      </c>
      <c r="V169" s="3">
        <v>120</v>
      </c>
      <c r="W169" s="3">
        <v>121</v>
      </c>
      <c r="X169" s="3">
        <v>129</v>
      </c>
      <c r="Y169" s="3">
        <v>99</v>
      </c>
      <c r="Z169" s="3"/>
      <c r="AA169" s="3">
        <v>138</v>
      </c>
      <c r="AB169" s="136"/>
      <c r="AC169" s="13">
        <f t="shared" si="63"/>
        <v>869</v>
      </c>
      <c r="AD169" s="72">
        <f t="shared" si="64"/>
        <v>124.14285714285714</v>
      </c>
      <c r="AE169" s="72">
        <v>1038</v>
      </c>
      <c r="AF169" s="72">
        <f t="shared" si="65"/>
        <v>7</v>
      </c>
      <c r="AG169" s="72">
        <v>8</v>
      </c>
      <c r="AH169" s="72">
        <f t="shared" si="66"/>
        <v>15</v>
      </c>
      <c r="AI169" s="73">
        <f t="shared" si="67"/>
        <v>1907</v>
      </c>
      <c r="AJ169" s="76">
        <f t="shared" si="49"/>
        <v>127.13333333333334</v>
      </c>
    </row>
    <row r="170" spans="1:37" ht="17.399999999999999" x14ac:dyDescent="0.3">
      <c r="A170" s="51" t="s">
        <v>45</v>
      </c>
      <c r="B170" s="111"/>
      <c r="C170" s="144" t="s">
        <v>265</v>
      </c>
      <c r="D170" s="147"/>
      <c r="E170" s="128" t="s">
        <v>311</v>
      </c>
      <c r="F170" s="3"/>
      <c r="G170" s="3"/>
      <c r="H170" s="3"/>
      <c r="I170" s="3"/>
      <c r="J170" s="3"/>
      <c r="K170" s="3"/>
      <c r="L170" s="3"/>
      <c r="M170" s="3"/>
      <c r="N170" s="3"/>
      <c r="O170" s="15"/>
      <c r="P170" s="3"/>
      <c r="Q170" s="131"/>
      <c r="R170" s="3"/>
      <c r="S170" s="3"/>
      <c r="T170" s="130"/>
      <c r="U170" s="3"/>
      <c r="V170" s="3"/>
      <c r="W170" s="3"/>
      <c r="X170" s="3"/>
      <c r="Y170" s="3"/>
      <c r="Z170" s="3"/>
      <c r="AA170" s="3">
        <v>129</v>
      </c>
      <c r="AB170" s="136"/>
      <c r="AC170" s="13">
        <f t="shared" si="63"/>
        <v>129</v>
      </c>
      <c r="AD170" s="72">
        <f t="shared" si="64"/>
        <v>129</v>
      </c>
      <c r="AE170" s="72">
        <v>374</v>
      </c>
      <c r="AF170" s="72">
        <f t="shared" si="65"/>
        <v>1</v>
      </c>
      <c r="AG170" s="72">
        <v>3</v>
      </c>
      <c r="AH170" s="72">
        <f t="shared" si="66"/>
        <v>4</v>
      </c>
      <c r="AI170" s="73">
        <f t="shared" si="67"/>
        <v>503</v>
      </c>
      <c r="AJ170" s="76">
        <f t="shared" si="49"/>
        <v>125.75</v>
      </c>
    </row>
    <row r="171" spans="1:37" ht="17.399999999999999" x14ac:dyDescent="0.3">
      <c r="A171" s="51" t="s">
        <v>46</v>
      </c>
      <c r="B171" s="111"/>
      <c r="C171" s="107" t="s">
        <v>266</v>
      </c>
      <c r="D171" s="147"/>
      <c r="E171" s="128" t="s">
        <v>138</v>
      </c>
      <c r="F171" s="3"/>
      <c r="G171" s="3"/>
      <c r="H171" s="3"/>
      <c r="I171" s="3"/>
      <c r="J171" s="3"/>
      <c r="K171" s="3"/>
      <c r="L171" s="3"/>
      <c r="M171" s="3"/>
      <c r="N171" s="3"/>
      <c r="O171" s="15"/>
      <c r="P171" s="3"/>
      <c r="Q171" s="131"/>
      <c r="R171" s="3">
        <v>130</v>
      </c>
      <c r="S171" s="3"/>
      <c r="T171" s="130"/>
      <c r="U171" s="3"/>
      <c r="V171" s="3"/>
      <c r="W171" s="3"/>
      <c r="X171" s="3"/>
      <c r="Y171" s="3"/>
      <c r="Z171" s="3"/>
      <c r="AA171" s="3"/>
      <c r="AB171" s="136"/>
      <c r="AC171" s="13">
        <f t="shared" si="63"/>
        <v>130</v>
      </c>
      <c r="AD171" s="72">
        <f t="shared" si="64"/>
        <v>130</v>
      </c>
      <c r="AE171" s="72">
        <v>0</v>
      </c>
      <c r="AF171" s="72">
        <f t="shared" si="65"/>
        <v>1</v>
      </c>
      <c r="AG171" s="72">
        <v>0</v>
      </c>
      <c r="AH171" s="72">
        <f t="shared" si="66"/>
        <v>1</v>
      </c>
      <c r="AI171" s="73">
        <f t="shared" si="67"/>
        <v>130</v>
      </c>
      <c r="AJ171" s="76">
        <f t="shared" si="49"/>
        <v>130</v>
      </c>
    </row>
    <row r="172" spans="1:37" ht="17.399999999999999" x14ac:dyDescent="0.3">
      <c r="A172" s="51" t="s">
        <v>47</v>
      </c>
      <c r="B172" s="111"/>
      <c r="C172" s="107" t="s">
        <v>330</v>
      </c>
      <c r="D172" s="147"/>
      <c r="E172" s="128" t="s">
        <v>312</v>
      </c>
      <c r="F172" s="3"/>
      <c r="G172" s="3"/>
      <c r="H172" s="3"/>
      <c r="I172" s="3"/>
      <c r="J172" s="3"/>
      <c r="K172" s="3"/>
      <c r="L172" s="3"/>
      <c r="M172" s="3"/>
      <c r="N172" s="3"/>
      <c r="O172" s="15"/>
      <c r="P172" s="3">
        <v>163</v>
      </c>
      <c r="Q172" s="131"/>
      <c r="R172" s="3"/>
      <c r="S172" s="3">
        <v>176</v>
      </c>
      <c r="T172" s="130"/>
      <c r="U172" s="3"/>
      <c r="V172" s="3"/>
      <c r="W172" s="3"/>
      <c r="X172" s="3"/>
      <c r="Y172" s="3"/>
      <c r="Z172" s="3"/>
      <c r="AA172" s="3"/>
      <c r="AB172" s="136"/>
      <c r="AC172" s="13">
        <f t="shared" si="63"/>
        <v>339</v>
      </c>
      <c r="AD172" s="72">
        <f t="shared" si="64"/>
        <v>169.5</v>
      </c>
      <c r="AE172" s="72">
        <v>0</v>
      </c>
      <c r="AF172" s="72">
        <f t="shared" si="65"/>
        <v>2</v>
      </c>
      <c r="AG172" s="72">
        <v>0</v>
      </c>
      <c r="AH172" s="72">
        <f t="shared" si="66"/>
        <v>2</v>
      </c>
      <c r="AI172" s="73">
        <f t="shared" si="67"/>
        <v>339</v>
      </c>
      <c r="AJ172" s="76">
        <f t="shared" si="49"/>
        <v>169.5</v>
      </c>
    </row>
    <row r="173" spans="1:37" ht="18" thickBot="1" x14ac:dyDescent="0.35">
      <c r="A173" s="52" t="s">
        <v>48</v>
      </c>
      <c r="B173" s="111"/>
      <c r="C173" s="107" t="s">
        <v>331</v>
      </c>
      <c r="D173" s="147"/>
      <c r="E173" s="128" t="s">
        <v>139</v>
      </c>
      <c r="F173" s="3"/>
      <c r="G173" s="3"/>
      <c r="H173" s="3"/>
      <c r="I173" s="3"/>
      <c r="J173" s="3"/>
      <c r="K173" s="3"/>
      <c r="L173" s="3"/>
      <c r="M173" s="3"/>
      <c r="N173" s="3"/>
      <c r="O173" s="15"/>
      <c r="P173" s="3"/>
      <c r="Q173" s="131"/>
      <c r="R173" s="3"/>
      <c r="S173" s="3">
        <v>134</v>
      </c>
      <c r="T173" s="130"/>
      <c r="U173" s="3"/>
      <c r="V173" s="3">
        <v>151</v>
      </c>
      <c r="W173" s="3"/>
      <c r="X173" s="3"/>
      <c r="Y173" s="3">
        <v>139</v>
      </c>
      <c r="Z173" s="3">
        <v>134</v>
      </c>
      <c r="AA173" s="3"/>
      <c r="AB173" s="136"/>
      <c r="AC173" s="13">
        <f t="shared" si="63"/>
        <v>558</v>
      </c>
      <c r="AD173" s="72">
        <f t="shared" si="64"/>
        <v>139.5</v>
      </c>
      <c r="AE173" s="72">
        <v>409</v>
      </c>
      <c r="AF173" s="72">
        <f t="shared" si="65"/>
        <v>4</v>
      </c>
      <c r="AG173" s="72">
        <v>4</v>
      </c>
      <c r="AH173" s="72">
        <f t="shared" si="66"/>
        <v>8</v>
      </c>
      <c r="AI173" s="73">
        <f t="shared" si="67"/>
        <v>967</v>
      </c>
      <c r="AJ173" s="76">
        <f t="shared" si="49"/>
        <v>120.875</v>
      </c>
    </row>
    <row r="174" spans="1:37" ht="18" thickBot="1" x14ac:dyDescent="0.35">
      <c r="A174" s="52"/>
      <c r="B174" s="54"/>
      <c r="C174" s="95"/>
      <c r="D174" s="148"/>
      <c r="E174" s="6" t="s">
        <v>36</v>
      </c>
      <c r="F174" s="3"/>
      <c r="G174" s="3"/>
      <c r="H174" s="3"/>
      <c r="I174" s="3"/>
      <c r="J174" s="3"/>
      <c r="K174" s="3"/>
      <c r="L174" s="3"/>
      <c r="M174" s="3"/>
      <c r="N174" s="3"/>
      <c r="O174" s="15"/>
      <c r="P174" s="3"/>
      <c r="Q174" s="131"/>
      <c r="R174" s="3"/>
      <c r="S174" s="3"/>
      <c r="T174" s="130"/>
      <c r="U174" s="3"/>
      <c r="V174" s="3"/>
      <c r="W174" s="3"/>
      <c r="X174" s="3"/>
      <c r="Y174" s="3"/>
      <c r="Z174" s="3"/>
      <c r="AA174" s="3"/>
      <c r="AB174" s="136"/>
      <c r="AC174" s="13">
        <f t="shared" si="63"/>
        <v>0</v>
      </c>
      <c r="AD174" s="72" t="e">
        <f t="shared" si="64"/>
        <v>#DIV/0!</v>
      </c>
      <c r="AE174" s="72">
        <v>146</v>
      </c>
      <c r="AF174" s="72">
        <f t="shared" si="65"/>
        <v>0</v>
      </c>
      <c r="AG174" s="72">
        <v>1</v>
      </c>
      <c r="AH174" s="72">
        <f t="shared" si="66"/>
        <v>1</v>
      </c>
      <c r="AI174" s="75">
        <f t="shared" si="67"/>
        <v>146</v>
      </c>
      <c r="AJ174" s="76">
        <f t="shared" si="49"/>
        <v>146</v>
      </c>
    </row>
    <row r="175" spans="1:37" ht="16.2" thickBot="1" x14ac:dyDescent="0.35">
      <c r="C175" s="19"/>
      <c r="D175" s="20"/>
      <c r="E175" s="63" t="s">
        <v>14</v>
      </c>
      <c r="F175" s="21"/>
      <c r="G175" s="21"/>
      <c r="H175" s="21"/>
      <c r="I175" s="21"/>
      <c r="J175" s="21"/>
      <c r="K175" s="21"/>
      <c r="L175" s="21"/>
      <c r="M175" s="21"/>
      <c r="N175" s="21"/>
      <c r="O175" s="22"/>
      <c r="P175" s="64">
        <f t="shared" ref="P175:AB175" si="68">SUM(P162:P174)</f>
        <v>883</v>
      </c>
      <c r="Q175" s="64">
        <f t="shared" si="68"/>
        <v>0</v>
      </c>
      <c r="R175" s="64">
        <f t="shared" si="68"/>
        <v>865</v>
      </c>
      <c r="S175" s="64">
        <f t="shared" si="68"/>
        <v>928</v>
      </c>
      <c r="T175" s="64">
        <f t="shared" si="68"/>
        <v>0</v>
      </c>
      <c r="U175" s="64">
        <f t="shared" si="68"/>
        <v>895</v>
      </c>
      <c r="V175" s="64">
        <f t="shared" si="68"/>
        <v>841</v>
      </c>
      <c r="W175" s="64">
        <f t="shared" si="68"/>
        <v>854</v>
      </c>
      <c r="X175" s="64">
        <f t="shared" si="68"/>
        <v>855</v>
      </c>
      <c r="Y175" s="64">
        <f t="shared" si="68"/>
        <v>813</v>
      </c>
      <c r="Z175" s="64">
        <f t="shared" si="68"/>
        <v>852</v>
      </c>
      <c r="AA175" s="64">
        <f t="shared" si="68"/>
        <v>882</v>
      </c>
      <c r="AB175" s="64">
        <f t="shared" si="68"/>
        <v>0</v>
      </c>
      <c r="AC175" s="65">
        <f>SUM(P175:AB175)</f>
        <v>8668</v>
      </c>
      <c r="AE175" s="61"/>
      <c r="AI175" s="77">
        <f>SUM(AI162:AI174)</f>
        <v>17855</v>
      </c>
      <c r="AK175" s="99">
        <f>MAX(AJ162:AJ174)</f>
        <v>169.5</v>
      </c>
    </row>
    <row r="176" spans="1:37" x14ac:dyDescent="0.25">
      <c r="E176" s="10"/>
    </row>
    <row r="178" spans="4:16" ht="22.8" x14ac:dyDescent="0.4">
      <c r="D178" s="118"/>
      <c r="E178" s="116"/>
    </row>
    <row r="179" spans="4:16" ht="22.8" x14ac:dyDescent="0.4">
      <c r="D179" s="117" t="s">
        <v>270</v>
      </c>
    </row>
    <row r="181" spans="4:16" x14ac:dyDescent="0.3">
      <c r="E181" s="129" t="s">
        <v>324</v>
      </c>
      <c r="O181" s="130"/>
      <c r="P181" s="130"/>
    </row>
    <row r="182" spans="4:16" x14ac:dyDescent="0.3">
      <c r="E182" s="129" t="s">
        <v>325</v>
      </c>
      <c r="O182" s="131"/>
      <c r="P182" s="131"/>
    </row>
    <row r="183" spans="4:16" x14ac:dyDescent="0.3">
      <c r="E183" s="129" t="s">
        <v>332</v>
      </c>
      <c r="O183" s="132"/>
      <c r="P183" s="136"/>
    </row>
    <row r="184" spans="4:16" x14ac:dyDescent="0.3">
      <c r="E184" s="129"/>
      <c r="O184" s="133"/>
    </row>
    <row r="186" spans="4:16" x14ac:dyDescent="0.3">
      <c r="D186" s="129"/>
      <c r="O186" s="130"/>
    </row>
    <row r="187" spans="4:16" x14ac:dyDescent="0.3">
      <c r="D187" s="129"/>
      <c r="O187" s="131"/>
    </row>
    <row r="188" spans="4:16" x14ac:dyDescent="0.3">
      <c r="D188" s="129"/>
      <c r="O188" s="132"/>
    </row>
    <row r="189" spans="4:16" x14ac:dyDescent="0.3">
      <c r="D189" s="129"/>
      <c r="O189" s="133"/>
    </row>
  </sheetData>
  <mergeCells count="13">
    <mergeCell ref="E2:AD2"/>
    <mergeCell ref="D162:D174"/>
    <mergeCell ref="D147:D160"/>
    <mergeCell ref="D48:D60"/>
    <mergeCell ref="D122:D132"/>
    <mergeCell ref="D107:D117"/>
    <mergeCell ref="D92:D104"/>
    <mergeCell ref="D134:D145"/>
    <mergeCell ref="D6:D18"/>
    <mergeCell ref="D34:D46"/>
    <mergeCell ref="D62:D74"/>
    <mergeCell ref="D78:D89"/>
    <mergeCell ref="D20:D30"/>
  </mergeCells>
  <phoneticPr fontId="0" type="noConversion"/>
  <pageMargins left="0.19685039370078741" right="0.19685039370078741" top="0.59055118110236227" bottom="0.19685039370078741" header="0.19685039370078741" footer="0.51181102362204722"/>
  <pageSetup paperSize="9" scale="73" orientation="landscape" horizontalDpi="4294967293" r:id="rId1"/>
  <headerFooter alignWithMargins="0">
    <oddHeader xml:space="preserve">&amp;C&amp;"Book Antiqua,Félkövér"&amp;14Városi tekebajnokság 2012/2013.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 tavasz és éves</vt:lpstr>
    </vt:vector>
  </TitlesOfParts>
  <Company>Répcelak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Sportpálya;Gallen Ervin</dc:creator>
  <cp:lastModifiedBy>Gallen Ervin</cp:lastModifiedBy>
  <cp:lastPrinted>2016-02-22T17:28:21Z</cp:lastPrinted>
  <dcterms:created xsi:type="dcterms:W3CDTF">2005-11-25T17:18:26Z</dcterms:created>
  <dcterms:modified xsi:type="dcterms:W3CDTF">2020-06-22T11:54:04Z</dcterms:modified>
</cp:coreProperties>
</file>